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1985" yWindow="45" windowWidth="12030" windowHeight="9570" tabRatio="909"/>
  </bookViews>
  <sheets>
    <sheet name="WM-ZHE" sheetId="4" r:id="rId1"/>
    <sheet name="TM_Slabs" sheetId="7" r:id="rId2"/>
    <sheet name="Lamella Mat" sheetId="58" r:id="rId3"/>
    <sheet name="PS100_ZHE_TRK_non alufaced" sheetId="20" r:id="rId4"/>
    <sheet name="PS100_ZHE_TRK_alufaced" sheetId="61" r:id="rId5"/>
    <sheet name="PS150_ZHE_TRK_non alufaced" sheetId="62" r:id="rId6"/>
    <sheet name="TAPES" sheetId="66" r:id="rId7"/>
    <sheet name="PINS&amp;WASHERS" sheetId="64" r:id="rId8"/>
    <sheet name="PINS&amp;WASHERS_2" sheetId="60" r:id="rId9"/>
    <sheet name="RockFire_FTB" sheetId="11" r:id="rId10"/>
    <sheet name="RockFire_Conlit PS 150" sheetId="63" r:id="rId11"/>
    <sheet name="RockFire_Conlit" sheetId="25" r:id="rId12"/>
    <sheet name="PS-NL CAR" sheetId="26" r:id="rId13"/>
    <sheet name="PS-NL in foil" sheetId="29" r:id="rId14"/>
    <sheet name="PS-NL-ALU" sheetId="65" r:id="rId15"/>
    <sheet name="PACK.LIST PS-NL CAR" sheetId="53" state="hidden" r:id="rId16"/>
    <sheet name="PACK.LIST PS-NL ALU" sheetId="43" state="hidden" r:id="rId17"/>
    <sheet name="PACK.LIST PS-NL in foil" sheetId="38" state="hidden" r:id="rId18"/>
    <sheet name="Лист1" sheetId="54" state="hidden" r:id="rId19"/>
    <sheet name="Лист2" sheetId="55" state="hidden" r:id="rId20"/>
    <sheet name="Лист3" sheetId="59" state="hidden" r:id="rId21"/>
  </sheets>
  <externalReferences>
    <externalReference r:id="rId22"/>
    <externalReference r:id="rId23"/>
    <externalReference r:id="rId24"/>
  </externalReferences>
  <definedNames>
    <definedName name="_xlnm._FilterDatabase" localSheetId="16" hidden="1">'PACK.LIST PS-NL ALU'!$A$11:$M$84</definedName>
    <definedName name="_xlnm._FilterDatabase" localSheetId="15" hidden="1">'PACK.LIST PS-NL CAR'!$A$10:$M$43</definedName>
    <definedName name="_xlnm._FilterDatabase" localSheetId="17" hidden="1">'PACK.LIST PS-NL in foil'!$A$2:$D$842</definedName>
    <definedName name="_xlnm._FilterDatabase" localSheetId="4" hidden="1">PS100_ZHE_TRK_alufaced!$A$8:$BJ$40</definedName>
    <definedName name="_xlnm._FilterDatabase" localSheetId="3" hidden="1">'PS100_ZHE_TRK_non alufaced'!$A$8:$BK$40</definedName>
    <definedName name="_xlnm._FilterDatabase" localSheetId="5" hidden="1">'PS150_ZHE_TRK_non alufaced'!$A$9:$BG$46</definedName>
    <definedName name="_xlnm._FilterDatabase" localSheetId="12" hidden="1">'PS-NL CAR'!$A$8:$O$41</definedName>
    <definedName name="_xlnm._FilterDatabase" localSheetId="13" hidden="1">'PS-NL in foil'!$A$43:$BM$78</definedName>
    <definedName name="_xlnm._FilterDatabase" localSheetId="14" hidden="1">'PS-NL-ALU'!$M$8:$X$62</definedName>
    <definedName name="csDesignMode">1</definedName>
    <definedName name="_xlnm.Print_Titles" localSheetId="17">'PACK.LIST PS-NL in foil'!$1:$4</definedName>
    <definedName name="_xlnm.Print_Titles" localSheetId="13">'PS-NL in foil'!$1:$8</definedName>
    <definedName name="_xlnm.Print_Area" localSheetId="2">'Lamella Mat'!$A$1:$M$32</definedName>
    <definedName name="_xlnm.Print_Area" localSheetId="16">'PACK.LIST PS-NL ALU'!$A$1:$Q$113</definedName>
    <definedName name="_xlnm.Print_Area" localSheetId="15">'PACK.LIST PS-NL CAR'!$A$1:$O$43</definedName>
    <definedName name="_xlnm.Print_Area" localSheetId="17">'PACK.LIST PS-NL in foil'!$A$1:$D$842</definedName>
    <definedName name="_xlnm.Print_Area" localSheetId="7">'PINS&amp;WASHERS'!$A$1:$E$56</definedName>
    <definedName name="_xlnm.Print_Area" localSheetId="8">'PINS&amp;WASHERS_2'!$A$1:$E$50</definedName>
    <definedName name="_xlnm.Print_Area" localSheetId="4">PS100_ZHE_TRK_alufaced!$A$1:$AE$47</definedName>
    <definedName name="_xlnm.Print_Area" localSheetId="3">'PS100_ZHE_TRK_non alufaced'!$A$1:$AE$47</definedName>
    <definedName name="_xlnm.Print_Area" localSheetId="5">'PS150_ZHE_TRK_non alufaced'!$A$1:$AE$47</definedName>
    <definedName name="_xlnm.Print_Area" localSheetId="12">'PS-NL CAR'!$A$1:$N$41</definedName>
    <definedName name="_xlnm.Print_Area" localSheetId="13">'PS-NL in foil'!$A$1:$AF$112</definedName>
    <definedName name="_xlnm.Print_Area" localSheetId="14">'PS-NL-ALU'!$A$1:$L$70</definedName>
    <definedName name="_xlnm.Print_Area" localSheetId="11">RockFire_Conlit!$A$1:$K$42</definedName>
    <definedName name="_xlnm.Print_Area" localSheetId="10">'RockFire_Conlit PS 150'!$A$1:$Q$41</definedName>
    <definedName name="_xlnm.Print_Area" localSheetId="9">RockFire_FTB!$A$1:$M$56</definedName>
    <definedName name="_xlnm.Print_Area" localSheetId="6">TAPES!$A$1:$I$39</definedName>
    <definedName name="_xlnm.Print_Area" localSheetId="1">TM_Slabs!$A$1:$M$55</definedName>
    <definedName name="_xlnm.Print_Area" localSheetId="0">'WM-ZHE'!$A$1:$M$90</definedName>
  </definedNames>
  <calcPr calcId="145621"/>
</workbook>
</file>

<file path=xl/calcChain.xml><?xml version="1.0" encoding="utf-8"?>
<calcChain xmlns="http://schemas.openxmlformats.org/spreadsheetml/2006/main">
  <c r="AE10" i="29" l="1"/>
  <c r="J29" i="25"/>
  <c r="M45" i="11"/>
  <c r="M9" i="11"/>
  <c r="M70" i="4" l="1"/>
  <c r="F9" i="11" l="1"/>
  <c r="M13" i="7" l="1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83" i="4" l="1"/>
  <c r="L37" i="7" l="1"/>
  <c r="J31" i="7" l="1"/>
  <c r="K83" i="4" l="1"/>
  <c r="J83" i="4"/>
  <c r="L83" i="4"/>
  <c r="D9" i="60" l="1"/>
  <c r="D10" i="60"/>
  <c r="D11" i="60"/>
  <c r="D12" i="60"/>
  <c r="D13" i="60"/>
  <c r="D14" i="60"/>
  <c r="D15" i="60"/>
  <c r="D16" i="60"/>
  <c r="D17" i="60"/>
  <c r="D18" i="60"/>
  <c r="K15" i="65" l="1"/>
  <c r="Q15" i="29"/>
  <c r="M11" i="26"/>
  <c r="K10" i="25"/>
  <c r="P11" i="63"/>
  <c r="G9" i="11"/>
  <c r="D40" i="60"/>
  <c r="D42" i="60"/>
  <c r="D36" i="60"/>
  <c r="D37" i="60"/>
  <c r="D38" i="60"/>
  <c r="D39" i="60"/>
  <c r="D41" i="60"/>
  <c r="D43" i="60"/>
  <c r="D35" i="60"/>
  <c r="D32" i="60"/>
  <c r="D29" i="60"/>
  <c r="D23" i="60"/>
  <c r="D24" i="60"/>
  <c r="D25" i="60"/>
  <c r="D26" i="60"/>
  <c r="D27" i="60"/>
  <c r="D28" i="60"/>
  <c r="D22" i="60"/>
  <c r="D21" i="60"/>
  <c r="D9" i="64"/>
  <c r="AD21" i="62"/>
  <c r="AD15" i="61"/>
  <c r="M23" i="58"/>
  <c r="M9" i="58"/>
  <c r="L9" i="58" s="1"/>
  <c r="G27" i="66"/>
  <c r="G26" i="66"/>
  <c r="G20" i="66"/>
  <c r="G21" i="66"/>
  <c r="G22" i="66"/>
  <c r="G23" i="66"/>
  <c r="G24" i="66"/>
  <c r="G19" i="66"/>
  <c r="H19" i="66" s="1"/>
  <c r="G12" i="66"/>
  <c r="G15" i="66"/>
  <c r="G16" i="66"/>
  <c r="G17" i="66"/>
  <c r="G13" i="66"/>
  <c r="G14" i="66"/>
  <c r="H12" i="66"/>
  <c r="A4" i="66" l="1"/>
  <c r="G34" i="66"/>
  <c r="G33" i="66"/>
  <c r="G32" i="66"/>
  <c r="G31" i="66"/>
  <c r="G30" i="66"/>
  <c r="G29" i="66"/>
  <c r="H27" i="66"/>
  <c r="H26" i="66"/>
  <c r="H24" i="66"/>
  <c r="H23" i="66"/>
  <c r="H22" i="66"/>
  <c r="H21" i="66"/>
  <c r="H20" i="66"/>
  <c r="H17" i="66"/>
  <c r="H16" i="66"/>
  <c r="H15" i="66"/>
  <c r="H14" i="66"/>
  <c r="H13" i="66"/>
  <c r="A5" i="66"/>
  <c r="A3" i="66"/>
  <c r="A3" i="65" l="1"/>
  <c r="L62" i="65"/>
  <c r="K62" i="65"/>
  <c r="J62" i="65"/>
  <c r="I62" i="65"/>
  <c r="H62" i="65"/>
  <c r="G62" i="65"/>
  <c r="F62" i="65"/>
  <c r="E62" i="65"/>
  <c r="D62" i="65"/>
  <c r="C62" i="65"/>
  <c r="B62" i="65"/>
  <c r="L61" i="65"/>
  <c r="K61" i="65"/>
  <c r="J61" i="65"/>
  <c r="I61" i="65"/>
  <c r="H61" i="65"/>
  <c r="G61" i="65"/>
  <c r="F61" i="65"/>
  <c r="E61" i="65"/>
  <c r="D61" i="65"/>
  <c r="C61" i="65"/>
  <c r="B61" i="65"/>
  <c r="L60" i="65"/>
  <c r="K60" i="65"/>
  <c r="J60" i="65"/>
  <c r="I60" i="65"/>
  <c r="H60" i="65"/>
  <c r="G60" i="65"/>
  <c r="F60" i="65"/>
  <c r="E60" i="65"/>
  <c r="D60" i="65"/>
  <c r="C60" i="65"/>
  <c r="B60" i="65"/>
  <c r="L59" i="65"/>
  <c r="K59" i="65"/>
  <c r="J59" i="65"/>
  <c r="I59" i="65"/>
  <c r="H59" i="65"/>
  <c r="G59" i="65"/>
  <c r="F59" i="65"/>
  <c r="E59" i="65"/>
  <c r="D59" i="65"/>
  <c r="C59" i="65"/>
  <c r="B59" i="65"/>
  <c r="L58" i="65"/>
  <c r="K58" i="65"/>
  <c r="J58" i="65"/>
  <c r="I58" i="65"/>
  <c r="H58" i="65"/>
  <c r="G58" i="65"/>
  <c r="F58" i="65"/>
  <c r="E58" i="65"/>
  <c r="D58" i="65"/>
  <c r="C58" i="65"/>
  <c r="B58" i="65"/>
  <c r="L57" i="65"/>
  <c r="K57" i="65"/>
  <c r="J57" i="65"/>
  <c r="I57" i="65"/>
  <c r="H57" i="65"/>
  <c r="G57" i="65"/>
  <c r="F57" i="65"/>
  <c r="E57" i="65"/>
  <c r="D57" i="65"/>
  <c r="C57" i="65"/>
  <c r="B57" i="65"/>
  <c r="L56" i="65"/>
  <c r="K56" i="65"/>
  <c r="J56" i="65"/>
  <c r="I56" i="65"/>
  <c r="H56" i="65"/>
  <c r="G56" i="65"/>
  <c r="F56" i="65"/>
  <c r="E56" i="65"/>
  <c r="D56" i="65"/>
  <c r="C56" i="65"/>
  <c r="B56" i="65"/>
  <c r="L55" i="65"/>
  <c r="K55" i="65"/>
  <c r="J55" i="65"/>
  <c r="I55" i="65"/>
  <c r="H55" i="65"/>
  <c r="G55" i="65"/>
  <c r="F55" i="65"/>
  <c r="E55" i="65"/>
  <c r="D55" i="65"/>
  <c r="C55" i="65"/>
  <c r="B55" i="65"/>
  <c r="L54" i="65"/>
  <c r="K54" i="65"/>
  <c r="J54" i="65"/>
  <c r="I54" i="65"/>
  <c r="H54" i="65"/>
  <c r="G54" i="65"/>
  <c r="F54" i="65"/>
  <c r="E54" i="65"/>
  <c r="D54" i="65"/>
  <c r="C54" i="65"/>
  <c r="B54" i="65"/>
  <c r="L53" i="65"/>
  <c r="K53" i="65"/>
  <c r="J53" i="65"/>
  <c r="I53" i="65"/>
  <c r="H53" i="65"/>
  <c r="G53" i="65"/>
  <c r="F53" i="65"/>
  <c r="E53" i="65"/>
  <c r="D53" i="65"/>
  <c r="C53" i="65"/>
  <c r="B53" i="65"/>
  <c r="L52" i="65"/>
  <c r="K52" i="65"/>
  <c r="J52" i="65"/>
  <c r="I52" i="65"/>
  <c r="H52" i="65"/>
  <c r="G52" i="65"/>
  <c r="F52" i="65"/>
  <c r="E52" i="65"/>
  <c r="D52" i="65"/>
  <c r="C52" i="65"/>
  <c r="B52" i="65"/>
  <c r="L51" i="65"/>
  <c r="K51" i="65"/>
  <c r="J51" i="65"/>
  <c r="I51" i="65"/>
  <c r="H51" i="65"/>
  <c r="G51" i="65"/>
  <c r="F51" i="65"/>
  <c r="E51" i="65"/>
  <c r="D51" i="65"/>
  <c r="C51" i="65"/>
  <c r="B51" i="65"/>
  <c r="L50" i="65"/>
  <c r="K50" i="65"/>
  <c r="J50" i="65"/>
  <c r="I50" i="65"/>
  <c r="H50" i="65"/>
  <c r="G50" i="65"/>
  <c r="F50" i="65"/>
  <c r="E50" i="65"/>
  <c r="D50" i="65"/>
  <c r="C50" i="65"/>
  <c r="B50" i="65"/>
  <c r="L49" i="65"/>
  <c r="K49" i="65"/>
  <c r="J49" i="65"/>
  <c r="I49" i="65"/>
  <c r="H49" i="65"/>
  <c r="G49" i="65"/>
  <c r="F49" i="65"/>
  <c r="E49" i="65"/>
  <c r="D49" i="65"/>
  <c r="C49" i="65"/>
  <c r="B49" i="65"/>
  <c r="L48" i="65"/>
  <c r="K48" i="65"/>
  <c r="J48" i="65"/>
  <c r="I48" i="65"/>
  <c r="H48" i="65"/>
  <c r="G48" i="65"/>
  <c r="F48" i="65"/>
  <c r="E48" i="65"/>
  <c r="D48" i="65"/>
  <c r="C48" i="65"/>
  <c r="B48" i="65"/>
  <c r="L47" i="65"/>
  <c r="K47" i="65"/>
  <c r="J47" i="65"/>
  <c r="I47" i="65"/>
  <c r="H47" i="65"/>
  <c r="G47" i="65"/>
  <c r="F47" i="65"/>
  <c r="E47" i="65"/>
  <c r="D47" i="65"/>
  <c r="C47" i="65"/>
  <c r="B47" i="65"/>
  <c r="L46" i="65"/>
  <c r="K46" i="65"/>
  <c r="J46" i="65"/>
  <c r="I46" i="65"/>
  <c r="H46" i="65"/>
  <c r="G46" i="65"/>
  <c r="F46" i="65"/>
  <c r="E46" i="65"/>
  <c r="D46" i="65"/>
  <c r="C46" i="65"/>
  <c r="B46" i="65"/>
  <c r="L45" i="65"/>
  <c r="K45" i="65"/>
  <c r="J45" i="65"/>
  <c r="I45" i="65"/>
  <c r="H45" i="65"/>
  <c r="G45" i="65"/>
  <c r="F45" i="65"/>
  <c r="E45" i="65"/>
  <c r="D45" i="65"/>
  <c r="C45" i="65"/>
  <c r="B45" i="65"/>
  <c r="L44" i="65"/>
  <c r="K44" i="65"/>
  <c r="J44" i="65"/>
  <c r="I44" i="65"/>
  <c r="H44" i="65"/>
  <c r="G44" i="65"/>
  <c r="F44" i="65"/>
  <c r="E44" i="65"/>
  <c r="D44" i="65"/>
  <c r="C44" i="65"/>
  <c r="B44" i="65"/>
  <c r="L43" i="65"/>
  <c r="K43" i="65"/>
  <c r="J43" i="65"/>
  <c r="I43" i="65"/>
  <c r="H43" i="65"/>
  <c r="G43" i="65"/>
  <c r="F43" i="65"/>
  <c r="E43" i="65"/>
  <c r="D43" i="65"/>
  <c r="C43" i="65"/>
  <c r="B43" i="65"/>
  <c r="L42" i="65"/>
  <c r="K42" i="65"/>
  <c r="J42" i="65"/>
  <c r="I42" i="65"/>
  <c r="H42" i="65"/>
  <c r="G42" i="65"/>
  <c r="F42" i="65"/>
  <c r="E42" i="65"/>
  <c r="D42" i="65"/>
  <c r="C42" i="65"/>
  <c r="B42" i="65"/>
  <c r="L41" i="65"/>
  <c r="K41" i="65"/>
  <c r="J41" i="65"/>
  <c r="I41" i="65"/>
  <c r="H41" i="65"/>
  <c r="G41" i="65"/>
  <c r="F41" i="65"/>
  <c r="E41" i="65"/>
  <c r="D41" i="65"/>
  <c r="C41" i="65"/>
  <c r="B41" i="65"/>
  <c r="L40" i="65"/>
  <c r="K40" i="65"/>
  <c r="J40" i="65"/>
  <c r="I40" i="65"/>
  <c r="H40" i="65"/>
  <c r="G40" i="65"/>
  <c r="F40" i="65"/>
  <c r="E40" i="65"/>
  <c r="D40" i="65"/>
  <c r="C40" i="65"/>
  <c r="B40" i="65"/>
  <c r="L39" i="65"/>
  <c r="K39" i="65"/>
  <c r="J39" i="65"/>
  <c r="I39" i="65"/>
  <c r="H39" i="65"/>
  <c r="G39" i="65"/>
  <c r="F39" i="65"/>
  <c r="E39" i="65"/>
  <c r="D39" i="65"/>
  <c r="C39" i="65"/>
  <c r="B39" i="65"/>
  <c r="L38" i="65"/>
  <c r="K38" i="65"/>
  <c r="J38" i="65"/>
  <c r="I38" i="65"/>
  <c r="H38" i="65"/>
  <c r="G38" i="65"/>
  <c r="F38" i="65"/>
  <c r="E38" i="65"/>
  <c r="D38" i="65"/>
  <c r="C38" i="65"/>
  <c r="B38" i="65"/>
  <c r="L37" i="65"/>
  <c r="K37" i="65"/>
  <c r="J37" i="65"/>
  <c r="I37" i="65"/>
  <c r="H37" i="65"/>
  <c r="G37" i="65"/>
  <c r="F37" i="65"/>
  <c r="E37" i="65"/>
  <c r="D37" i="65"/>
  <c r="C37" i="65"/>
  <c r="B37" i="65"/>
  <c r="L36" i="65"/>
  <c r="K36" i="65"/>
  <c r="J36" i="65"/>
  <c r="I36" i="65"/>
  <c r="H36" i="65"/>
  <c r="G36" i="65"/>
  <c r="F36" i="65"/>
  <c r="E36" i="65"/>
  <c r="D36" i="65"/>
  <c r="C36" i="65"/>
  <c r="B36" i="65"/>
  <c r="L35" i="65"/>
  <c r="K35" i="65"/>
  <c r="J35" i="65"/>
  <c r="I35" i="65"/>
  <c r="H35" i="65"/>
  <c r="G35" i="65"/>
  <c r="F35" i="65"/>
  <c r="E35" i="65"/>
  <c r="D35" i="65"/>
  <c r="C35" i="65"/>
  <c r="B35" i="65"/>
  <c r="L34" i="65"/>
  <c r="K34" i="65"/>
  <c r="J34" i="65"/>
  <c r="I34" i="65"/>
  <c r="H34" i="65"/>
  <c r="G34" i="65"/>
  <c r="F34" i="65"/>
  <c r="E34" i="65"/>
  <c r="D34" i="65"/>
  <c r="C34" i="65"/>
  <c r="B34" i="65"/>
  <c r="L33" i="65"/>
  <c r="K33" i="65"/>
  <c r="J33" i="65"/>
  <c r="I33" i="65"/>
  <c r="H33" i="65"/>
  <c r="G33" i="65"/>
  <c r="F33" i="65"/>
  <c r="E33" i="65"/>
  <c r="D33" i="65"/>
  <c r="C33" i="65"/>
  <c r="B33" i="65"/>
  <c r="L32" i="65"/>
  <c r="K32" i="65"/>
  <c r="J32" i="65"/>
  <c r="I32" i="65"/>
  <c r="H32" i="65"/>
  <c r="G32" i="65"/>
  <c r="F32" i="65"/>
  <c r="E32" i="65"/>
  <c r="D32" i="65"/>
  <c r="C32" i="65"/>
  <c r="B32" i="65"/>
  <c r="L31" i="65"/>
  <c r="K31" i="65"/>
  <c r="J31" i="65"/>
  <c r="I31" i="65"/>
  <c r="H31" i="65"/>
  <c r="G31" i="65"/>
  <c r="F31" i="65"/>
  <c r="E31" i="65"/>
  <c r="D31" i="65"/>
  <c r="C31" i="65"/>
  <c r="B31" i="65"/>
  <c r="L30" i="65"/>
  <c r="K30" i="65"/>
  <c r="J30" i="65"/>
  <c r="I30" i="65"/>
  <c r="H30" i="65"/>
  <c r="G30" i="65"/>
  <c r="F30" i="65"/>
  <c r="E30" i="65"/>
  <c r="D30" i="65"/>
  <c r="C30" i="65"/>
  <c r="B30" i="65"/>
  <c r="L29" i="65"/>
  <c r="K29" i="65"/>
  <c r="J29" i="65"/>
  <c r="I29" i="65"/>
  <c r="H29" i="65"/>
  <c r="G29" i="65"/>
  <c r="F29" i="65"/>
  <c r="E29" i="65"/>
  <c r="D29" i="65"/>
  <c r="C29" i="65"/>
  <c r="B29" i="65"/>
  <c r="L28" i="65"/>
  <c r="K28" i="65"/>
  <c r="J28" i="65"/>
  <c r="I28" i="65"/>
  <c r="H28" i="65"/>
  <c r="G28" i="65"/>
  <c r="F28" i="65"/>
  <c r="E28" i="65"/>
  <c r="D28" i="65"/>
  <c r="C28" i="65"/>
  <c r="B28" i="65"/>
  <c r="L27" i="65"/>
  <c r="K27" i="65"/>
  <c r="J27" i="65"/>
  <c r="I27" i="65"/>
  <c r="H27" i="65"/>
  <c r="G27" i="65"/>
  <c r="F27" i="65"/>
  <c r="E27" i="65"/>
  <c r="D27" i="65"/>
  <c r="C27" i="65"/>
  <c r="B27" i="65"/>
  <c r="L26" i="65"/>
  <c r="K26" i="65"/>
  <c r="J26" i="65"/>
  <c r="I26" i="65"/>
  <c r="H26" i="65"/>
  <c r="G26" i="65"/>
  <c r="F26" i="65"/>
  <c r="E26" i="65"/>
  <c r="D26" i="65"/>
  <c r="C26" i="65"/>
  <c r="B26" i="65"/>
  <c r="L25" i="65"/>
  <c r="K25" i="65"/>
  <c r="J25" i="65"/>
  <c r="I25" i="65"/>
  <c r="H25" i="65"/>
  <c r="G25" i="65"/>
  <c r="F25" i="65"/>
  <c r="E25" i="65"/>
  <c r="D25" i="65"/>
  <c r="C25" i="65"/>
  <c r="B25" i="65"/>
  <c r="L24" i="65"/>
  <c r="K24" i="65"/>
  <c r="J24" i="65"/>
  <c r="I24" i="65"/>
  <c r="H24" i="65"/>
  <c r="G24" i="65"/>
  <c r="F24" i="65"/>
  <c r="E24" i="65"/>
  <c r="D24" i="65"/>
  <c r="C24" i="65"/>
  <c r="B24" i="65"/>
  <c r="L23" i="65"/>
  <c r="K23" i="65"/>
  <c r="J23" i="65"/>
  <c r="I23" i="65"/>
  <c r="H23" i="65"/>
  <c r="G23" i="65"/>
  <c r="F23" i="65"/>
  <c r="E23" i="65"/>
  <c r="D23" i="65"/>
  <c r="C23" i="65"/>
  <c r="B23" i="65"/>
  <c r="L22" i="65"/>
  <c r="K22" i="65"/>
  <c r="J22" i="65"/>
  <c r="I22" i="65"/>
  <c r="H22" i="65"/>
  <c r="G22" i="65"/>
  <c r="F22" i="65"/>
  <c r="E22" i="65"/>
  <c r="D22" i="65"/>
  <c r="C22" i="65"/>
  <c r="B22" i="65"/>
  <c r="L21" i="65"/>
  <c r="K21" i="65"/>
  <c r="J21" i="65"/>
  <c r="I21" i="65"/>
  <c r="H21" i="65"/>
  <c r="G21" i="65"/>
  <c r="F21" i="65"/>
  <c r="E21" i="65"/>
  <c r="D21" i="65"/>
  <c r="C21" i="65"/>
  <c r="B21" i="65"/>
  <c r="L20" i="65"/>
  <c r="K20" i="65"/>
  <c r="J20" i="65"/>
  <c r="I20" i="65"/>
  <c r="H20" i="65"/>
  <c r="G20" i="65"/>
  <c r="F20" i="65"/>
  <c r="E20" i="65"/>
  <c r="D20" i="65"/>
  <c r="C20" i="65"/>
  <c r="B20" i="65"/>
  <c r="L19" i="65"/>
  <c r="K19" i="65"/>
  <c r="J19" i="65"/>
  <c r="I19" i="65"/>
  <c r="H19" i="65"/>
  <c r="G19" i="65"/>
  <c r="F19" i="65"/>
  <c r="E19" i="65"/>
  <c r="D19" i="65"/>
  <c r="C19" i="65"/>
  <c r="B19" i="65"/>
  <c r="L18" i="65"/>
  <c r="K18" i="65"/>
  <c r="J18" i="65"/>
  <c r="I18" i="65"/>
  <c r="H18" i="65"/>
  <c r="G18" i="65"/>
  <c r="F18" i="65"/>
  <c r="E18" i="65"/>
  <c r="D18" i="65"/>
  <c r="C18" i="65"/>
  <c r="B18" i="65"/>
  <c r="L17" i="65"/>
  <c r="K17" i="65"/>
  <c r="J17" i="65"/>
  <c r="I17" i="65"/>
  <c r="H17" i="65"/>
  <c r="G17" i="65"/>
  <c r="F17" i="65"/>
  <c r="E17" i="65"/>
  <c r="D17" i="65"/>
  <c r="C17" i="65"/>
  <c r="B17" i="65"/>
  <c r="L16" i="65"/>
  <c r="K16" i="65"/>
  <c r="J16" i="65"/>
  <c r="I16" i="65"/>
  <c r="H16" i="65"/>
  <c r="G16" i="65"/>
  <c r="F16" i="65"/>
  <c r="E16" i="65"/>
  <c r="D16" i="65"/>
  <c r="C16" i="65"/>
  <c r="B16" i="65"/>
  <c r="L15" i="65"/>
  <c r="J15" i="65"/>
  <c r="I15" i="65"/>
  <c r="H15" i="65"/>
  <c r="G15" i="65"/>
  <c r="F15" i="65"/>
  <c r="E15" i="65"/>
  <c r="D15" i="65"/>
  <c r="C15" i="65"/>
  <c r="B15" i="65"/>
  <c r="L14" i="65"/>
  <c r="K14" i="65"/>
  <c r="J14" i="65"/>
  <c r="I14" i="65"/>
  <c r="H14" i="65"/>
  <c r="G14" i="65"/>
  <c r="F14" i="65"/>
  <c r="E14" i="65"/>
  <c r="D14" i="65"/>
  <c r="C14" i="65"/>
  <c r="B14" i="65"/>
  <c r="L13" i="65"/>
  <c r="K13" i="65"/>
  <c r="J13" i="65"/>
  <c r="I13" i="65"/>
  <c r="H13" i="65"/>
  <c r="G13" i="65"/>
  <c r="F13" i="65"/>
  <c r="E13" i="65"/>
  <c r="D13" i="65"/>
  <c r="C13" i="65"/>
  <c r="B13" i="65"/>
  <c r="L12" i="65"/>
  <c r="K12" i="65"/>
  <c r="J12" i="65"/>
  <c r="I12" i="65"/>
  <c r="H12" i="65"/>
  <c r="G12" i="65"/>
  <c r="F12" i="65"/>
  <c r="E12" i="65"/>
  <c r="D12" i="65"/>
  <c r="C12" i="65"/>
  <c r="B12" i="65"/>
  <c r="L11" i="65"/>
  <c r="K11" i="65"/>
  <c r="J11" i="65"/>
  <c r="I11" i="65"/>
  <c r="H11" i="65"/>
  <c r="G11" i="65"/>
  <c r="F11" i="65"/>
  <c r="E11" i="65"/>
  <c r="D11" i="65"/>
  <c r="C11" i="65"/>
  <c r="B11" i="65"/>
  <c r="L10" i="65"/>
  <c r="K10" i="65"/>
  <c r="J10" i="65"/>
  <c r="I10" i="65"/>
  <c r="H10" i="65"/>
  <c r="G10" i="65"/>
  <c r="F10" i="65"/>
  <c r="E10" i="65"/>
  <c r="D10" i="65"/>
  <c r="C10" i="65"/>
  <c r="B10" i="65"/>
  <c r="L9" i="65"/>
  <c r="K9" i="65"/>
  <c r="J9" i="65"/>
  <c r="I9" i="65"/>
  <c r="H9" i="65"/>
  <c r="G9" i="65"/>
  <c r="F9" i="65"/>
  <c r="E9" i="65"/>
  <c r="D9" i="65"/>
  <c r="C9" i="65"/>
  <c r="B9" i="65"/>
  <c r="A4" i="64" l="1"/>
  <c r="D56" i="64"/>
  <c r="D55" i="64"/>
  <c r="D54" i="64"/>
  <c r="D53" i="64"/>
  <c r="D52" i="64"/>
  <c r="D51" i="64"/>
  <c r="D48" i="64"/>
  <c r="D47" i="64"/>
  <c r="D46" i="64"/>
  <c r="D45" i="64"/>
  <c r="D44" i="64"/>
  <c r="D43" i="64"/>
  <c r="D42" i="64"/>
  <c r="D41" i="64"/>
  <c r="D40" i="64"/>
  <c r="D39" i="64"/>
  <c r="D38" i="64"/>
  <c r="D35" i="64"/>
  <c r="D34" i="64"/>
  <c r="D33" i="64"/>
  <c r="D32" i="64"/>
  <c r="D31" i="64"/>
  <c r="D30" i="64"/>
  <c r="D29" i="64"/>
  <c r="D28" i="64"/>
  <c r="D27" i="64"/>
  <c r="D26" i="64"/>
  <c r="D25" i="64"/>
  <c r="D22" i="64"/>
  <c r="D21" i="64"/>
  <c r="D18" i="64"/>
  <c r="D17" i="64"/>
  <c r="D16" i="64"/>
  <c r="D15" i="64"/>
  <c r="D14" i="64"/>
  <c r="D13" i="64"/>
  <c r="D12" i="64"/>
  <c r="D11" i="64"/>
  <c r="D10" i="64"/>
  <c r="A3" i="64"/>
  <c r="A3" i="63" l="1"/>
  <c r="P34" i="63"/>
  <c r="N34" i="63"/>
  <c r="L34" i="63"/>
  <c r="J34" i="63"/>
  <c r="H34" i="63"/>
  <c r="F34" i="63"/>
  <c r="D34" i="63"/>
  <c r="B34" i="63"/>
  <c r="P33" i="63"/>
  <c r="N33" i="63"/>
  <c r="L33" i="63"/>
  <c r="J33" i="63"/>
  <c r="H33" i="63"/>
  <c r="F33" i="63"/>
  <c r="D33" i="63"/>
  <c r="B33" i="63"/>
  <c r="P32" i="63"/>
  <c r="N32" i="63"/>
  <c r="L32" i="63"/>
  <c r="J32" i="63"/>
  <c r="H32" i="63"/>
  <c r="F32" i="63"/>
  <c r="D32" i="63"/>
  <c r="B32" i="63"/>
  <c r="P31" i="63"/>
  <c r="N31" i="63"/>
  <c r="L31" i="63"/>
  <c r="J31" i="63"/>
  <c r="H31" i="63"/>
  <c r="F31" i="63"/>
  <c r="D31" i="63"/>
  <c r="B31" i="63"/>
  <c r="P30" i="63"/>
  <c r="N30" i="63"/>
  <c r="L30" i="63"/>
  <c r="J30" i="63"/>
  <c r="H30" i="63"/>
  <c r="F30" i="63"/>
  <c r="D30" i="63"/>
  <c r="B30" i="63"/>
  <c r="P29" i="63"/>
  <c r="N29" i="63"/>
  <c r="L29" i="63"/>
  <c r="J29" i="63"/>
  <c r="H29" i="63"/>
  <c r="F29" i="63"/>
  <c r="D29" i="63"/>
  <c r="B29" i="63"/>
  <c r="P28" i="63"/>
  <c r="N28" i="63"/>
  <c r="L28" i="63"/>
  <c r="J28" i="63"/>
  <c r="H28" i="63"/>
  <c r="F28" i="63"/>
  <c r="D28" i="63"/>
  <c r="B28" i="63"/>
  <c r="P27" i="63"/>
  <c r="N27" i="63"/>
  <c r="L27" i="63"/>
  <c r="J27" i="63"/>
  <c r="H27" i="63"/>
  <c r="F27" i="63"/>
  <c r="D27" i="63"/>
  <c r="B27" i="63"/>
  <c r="P26" i="63"/>
  <c r="N26" i="63"/>
  <c r="L26" i="63"/>
  <c r="J26" i="63"/>
  <c r="H26" i="63"/>
  <c r="F26" i="63"/>
  <c r="D26" i="63"/>
  <c r="B26" i="63"/>
  <c r="P25" i="63"/>
  <c r="N25" i="63"/>
  <c r="L25" i="63"/>
  <c r="J25" i="63"/>
  <c r="H25" i="63"/>
  <c r="F25" i="63"/>
  <c r="D25" i="63"/>
  <c r="B25" i="63"/>
  <c r="P24" i="63"/>
  <c r="N24" i="63"/>
  <c r="L24" i="63"/>
  <c r="J24" i="63"/>
  <c r="H24" i="63"/>
  <c r="F24" i="63"/>
  <c r="D24" i="63"/>
  <c r="B24" i="63"/>
  <c r="P23" i="63"/>
  <c r="N23" i="63"/>
  <c r="L23" i="63"/>
  <c r="J23" i="63"/>
  <c r="H23" i="63"/>
  <c r="F23" i="63"/>
  <c r="D23" i="63"/>
  <c r="B23" i="63"/>
  <c r="P22" i="63"/>
  <c r="N22" i="63"/>
  <c r="L22" i="63"/>
  <c r="J22" i="63"/>
  <c r="H22" i="63"/>
  <c r="F22" i="63"/>
  <c r="D22" i="63"/>
  <c r="B22" i="63"/>
  <c r="P21" i="63"/>
  <c r="N21" i="63"/>
  <c r="L21" i="63"/>
  <c r="J21" i="63"/>
  <c r="H21" i="63"/>
  <c r="F21" i="63"/>
  <c r="D21" i="63"/>
  <c r="B21" i="63"/>
  <c r="P20" i="63"/>
  <c r="N20" i="63"/>
  <c r="L20" i="63"/>
  <c r="J20" i="63"/>
  <c r="H20" i="63"/>
  <c r="F20" i="63"/>
  <c r="D20" i="63"/>
  <c r="B20" i="63"/>
  <c r="P19" i="63"/>
  <c r="N19" i="63"/>
  <c r="L19" i="63"/>
  <c r="J19" i="63"/>
  <c r="H19" i="63"/>
  <c r="F19" i="63"/>
  <c r="D19" i="63"/>
  <c r="B19" i="63"/>
  <c r="P18" i="63"/>
  <c r="N18" i="63"/>
  <c r="L18" i="63"/>
  <c r="J18" i="63"/>
  <c r="H18" i="63"/>
  <c r="F18" i="63"/>
  <c r="D18" i="63"/>
  <c r="B18" i="63"/>
  <c r="P17" i="63"/>
  <c r="N17" i="63"/>
  <c r="L17" i="63"/>
  <c r="J17" i="63"/>
  <c r="H17" i="63"/>
  <c r="F17" i="63"/>
  <c r="D17" i="63"/>
  <c r="B17" i="63"/>
  <c r="P16" i="63"/>
  <c r="N16" i="63"/>
  <c r="L16" i="63"/>
  <c r="J16" i="63"/>
  <c r="H16" i="63"/>
  <c r="F16" i="63"/>
  <c r="D16" i="63"/>
  <c r="B16" i="63"/>
  <c r="P15" i="63"/>
  <c r="N15" i="63"/>
  <c r="L15" i="63"/>
  <c r="J15" i="63"/>
  <c r="H15" i="63"/>
  <c r="F15" i="63"/>
  <c r="D15" i="63"/>
  <c r="B15" i="63"/>
  <c r="P14" i="63"/>
  <c r="N14" i="63"/>
  <c r="L14" i="63"/>
  <c r="J14" i="63"/>
  <c r="H14" i="63"/>
  <c r="F14" i="63"/>
  <c r="D14" i="63"/>
  <c r="B14" i="63"/>
  <c r="P13" i="63"/>
  <c r="N13" i="63"/>
  <c r="L13" i="63"/>
  <c r="J13" i="63"/>
  <c r="H13" i="63"/>
  <c r="F13" i="63"/>
  <c r="D13" i="63"/>
  <c r="B13" i="63"/>
  <c r="P12" i="63"/>
  <c r="N12" i="63"/>
  <c r="L12" i="63"/>
  <c r="J12" i="63"/>
  <c r="H12" i="63"/>
  <c r="F12" i="63"/>
  <c r="D12" i="63"/>
  <c r="B12" i="63"/>
  <c r="N11" i="63"/>
  <c r="L11" i="63"/>
  <c r="J11" i="63"/>
  <c r="H11" i="63"/>
  <c r="F11" i="63"/>
  <c r="D11" i="63"/>
  <c r="B11" i="63"/>
  <c r="A3" i="62" l="1"/>
  <c r="AB47" i="62"/>
  <c r="AB46" i="62"/>
  <c r="AB45" i="62"/>
  <c r="AB44" i="62"/>
  <c r="AB43" i="62"/>
  <c r="AB42" i="62"/>
  <c r="AE40" i="62"/>
  <c r="AD40" i="62"/>
  <c r="AC40" i="62"/>
  <c r="AB40" i="62"/>
  <c r="AA40" i="62"/>
  <c r="Z40" i="62"/>
  <c r="Y40" i="62"/>
  <c r="X40" i="62"/>
  <c r="W40" i="62"/>
  <c r="V40" i="62"/>
  <c r="U40" i="62"/>
  <c r="T40" i="62"/>
  <c r="S40" i="62"/>
  <c r="R40" i="62"/>
  <c r="Q40" i="62"/>
  <c r="P40" i="62"/>
  <c r="O40" i="62"/>
  <c r="N40" i="62"/>
  <c r="M40" i="62"/>
  <c r="L40" i="62"/>
  <c r="K40" i="62"/>
  <c r="J40" i="62"/>
  <c r="I40" i="62"/>
  <c r="H40" i="62"/>
  <c r="G40" i="62"/>
  <c r="F40" i="62"/>
  <c r="E40" i="62"/>
  <c r="D40" i="62"/>
  <c r="C40" i="62"/>
  <c r="B40" i="62"/>
  <c r="AE39" i="62"/>
  <c r="AD39" i="62"/>
  <c r="AC39" i="62"/>
  <c r="AB39" i="62"/>
  <c r="AA39" i="62"/>
  <c r="Z39" i="62"/>
  <c r="Y39" i="62"/>
  <c r="X39" i="62"/>
  <c r="W39" i="62"/>
  <c r="V39" i="62"/>
  <c r="U39" i="62"/>
  <c r="T39" i="62"/>
  <c r="S39" i="62"/>
  <c r="R39" i="62"/>
  <c r="Q39" i="62"/>
  <c r="P39" i="62"/>
  <c r="O39" i="62"/>
  <c r="N39" i="62"/>
  <c r="M39" i="62"/>
  <c r="L39" i="62"/>
  <c r="K39" i="62"/>
  <c r="J39" i="62"/>
  <c r="I39" i="62"/>
  <c r="H39" i="62"/>
  <c r="G39" i="62"/>
  <c r="F39" i="62"/>
  <c r="E39" i="62"/>
  <c r="D39" i="62"/>
  <c r="C39" i="62"/>
  <c r="B39" i="62"/>
  <c r="AE38" i="62"/>
  <c r="AD38" i="62"/>
  <c r="AC38" i="62"/>
  <c r="AB38" i="62"/>
  <c r="AA38" i="62"/>
  <c r="Z38" i="62"/>
  <c r="Y38" i="62"/>
  <c r="X38" i="62"/>
  <c r="W38" i="62"/>
  <c r="V38" i="62"/>
  <c r="U38" i="62"/>
  <c r="T38" i="62"/>
  <c r="S38" i="62"/>
  <c r="R38" i="62"/>
  <c r="Q38" i="62"/>
  <c r="P38" i="62"/>
  <c r="O38" i="62"/>
  <c r="N38" i="62"/>
  <c r="M38" i="62"/>
  <c r="L38" i="62"/>
  <c r="K38" i="62"/>
  <c r="J38" i="62"/>
  <c r="I38" i="62"/>
  <c r="H38" i="62"/>
  <c r="G38" i="62"/>
  <c r="F38" i="62"/>
  <c r="E38" i="62"/>
  <c r="D38" i="62"/>
  <c r="C38" i="62"/>
  <c r="B38" i="62"/>
  <c r="AE37" i="62"/>
  <c r="AD37" i="62"/>
  <c r="AC37" i="62"/>
  <c r="AB37" i="62"/>
  <c r="AA37" i="62"/>
  <c r="Z37" i="62"/>
  <c r="Y37" i="62"/>
  <c r="X37" i="62"/>
  <c r="W37" i="62"/>
  <c r="V37" i="62"/>
  <c r="U37" i="62"/>
  <c r="T37" i="62"/>
  <c r="S37" i="62"/>
  <c r="R37" i="62"/>
  <c r="Q37" i="62"/>
  <c r="P37" i="62"/>
  <c r="O37" i="62"/>
  <c r="N37" i="62"/>
  <c r="M37" i="62"/>
  <c r="L37" i="62"/>
  <c r="K37" i="62"/>
  <c r="J37" i="62"/>
  <c r="I37" i="62"/>
  <c r="H37" i="62"/>
  <c r="G37" i="62"/>
  <c r="F37" i="62"/>
  <c r="E37" i="62"/>
  <c r="D37" i="62"/>
  <c r="C37" i="62"/>
  <c r="B37" i="62"/>
  <c r="AE36" i="62"/>
  <c r="AD36" i="62"/>
  <c r="AC36" i="62"/>
  <c r="AB36" i="62"/>
  <c r="AA36" i="62"/>
  <c r="Z36" i="62"/>
  <c r="Y36" i="62"/>
  <c r="X36" i="62"/>
  <c r="W36" i="62"/>
  <c r="V36" i="62"/>
  <c r="U36" i="62"/>
  <c r="T36" i="62"/>
  <c r="S36" i="62"/>
  <c r="R36" i="62"/>
  <c r="Q36" i="62"/>
  <c r="P36" i="62"/>
  <c r="O36" i="62"/>
  <c r="N36" i="62"/>
  <c r="M36" i="62"/>
  <c r="L36" i="62"/>
  <c r="K36" i="62"/>
  <c r="J36" i="62"/>
  <c r="I36" i="62"/>
  <c r="H36" i="62"/>
  <c r="G36" i="62"/>
  <c r="F36" i="62"/>
  <c r="E36" i="62"/>
  <c r="D36" i="62"/>
  <c r="C36" i="62"/>
  <c r="B36" i="62"/>
  <c r="AE35" i="62"/>
  <c r="AD35" i="62"/>
  <c r="AC35" i="62"/>
  <c r="AB35" i="62"/>
  <c r="AA35" i="62"/>
  <c r="Z35" i="62"/>
  <c r="Y35" i="62"/>
  <c r="X35" i="62"/>
  <c r="W35" i="62"/>
  <c r="V35" i="62"/>
  <c r="U35" i="62"/>
  <c r="T35" i="62"/>
  <c r="S35" i="62"/>
  <c r="R35" i="62"/>
  <c r="Q35" i="62"/>
  <c r="P35" i="62"/>
  <c r="O35" i="62"/>
  <c r="N35" i="62"/>
  <c r="M35" i="62"/>
  <c r="L35" i="62"/>
  <c r="K35" i="62"/>
  <c r="J35" i="62"/>
  <c r="I35" i="62"/>
  <c r="H35" i="62"/>
  <c r="G35" i="62"/>
  <c r="F35" i="62"/>
  <c r="E35" i="62"/>
  <c r="D35" i="62"/>
  <c r="C35" i="62"/>
  <c r="B35" i="62"/>
  <c r="AE34" i="62"/>
  <c r="AD34" i="62"/>
  <c r="AC34" i="62"/>
  <c r="AB34" i="62"/>
  <c r="AA34" i="62"/>
  <c r="Z34" i="62"/>
  <c r="Y34" i="62"/>
  <c r="X34" i="62"/>
  <c r="W34" i="62"/>
  <c r="V34" i="62"/>
  <c r="U34" i="62"/>
  <c r="T34" i="62"/>
  <c r="S34" i="62"/>
  <c r="R34" i="62"/>
  <c r="Q34" i="62"/>
  <c r="P34" i="62"/>
  <c r="O34" i="62"/>
  <c r="N34" i="62"/>
  <c r="M34" i="62"/>
  <c r="L34" i="62"/>
  <c r="K34" i="62"/>
  <c r="J34" i="62"/>
  <c r="I34" i="62"/>
  <c r="H34" i="62"/>
  <c r="G34" i="62"/>
  <c r="F34" i="62"/>
  <c r="E34" i="62"/>
  <c r="D34" i="62"/>
  <c r="C34" i="62"/>
  <c r="B34" i="62"/>
  <c r="AE33" i="62"/>
  <c r="AD33" i="62"/>
  <c r="AC33" i="62"/>
  <c r="AB33" i="62"/>
  <c r="AA33" i="62"/>
  <c r="Z33" i="62"/>
  <c r="Y33" i="62"/>
  <c r="X33" i="62"/>
  <c r="W33" i="62"/>
  <c r="V33" i="62"/>
  <c r="U33" i="62"/>
  <c r="T33" i="62"/>
  <c r="S33" i="62"/>
  <c r="R33" i="62"/>
  <c r="Q33" i="62"/>
  <c r="P33" i="62"/>
  <c r="O33" i="62"/>
  <c r="N33" i="62"/>
  <c r="M33" i="62"/>
  <c r="L33" i="62"/>
  <c r="K33" i="62"/>
  <c r="J33" i="62"/>
  <c r="I33" i="62"/>
  <c r="H33" i="62"/>
  <c r="G33" i="62"/>
  <c r="F33" i="62"/>
  <c r="E33" i="62"/>
  <c r="D33" i="62"/>
  <c r="C33" i="62"/>
  <c r="B33" i="62"/>
  <c r="AE32" i="62"/>
  <c r="AD32" i="62"/>
  <c r="AC32" i="62"/>
  <c r="AB32" i="62"/>
  <c r="AA32" i="62"/>
  <c r="Z32" i="62"/>
  <c r="Y32" i="62"/>
  <c r="X32" i="62"/>
  <c r="W32" i="62"/>
  <c r="V32" i="62"/>
  <c r="U32" i="62"/>
  <c r="T32" i="62"/>
  <c r="S32" i="62"/>
  <c r="R32" i="62"/>
  <c r="Q32" i="62"/>
  <c r="P32" i="62"/>
  <c r="O32" i="62"/>
  <c r="N32" i="62"/>
  <c r="M32" i="62"/>
  <c r="L32" i="62"/>
  <c r="K32" i="62"/>
  <c r="J32" i="62"/>
  <c r="I32" i="62"/>
  <c r="H32" i="62"/>
  <c r="G32" i="62"/>
  <c r="F32" i="62"/>
  <c r="E32" i="62"/>
  <c r="D32" i="62"/>
  <c r="C32" i="62"/>
  <c r="B32" i="62"/>
  <c r="AE31" i="62"/>
  <c r="AD31" i="62"/>
  <c r="AC31" i="62"/>
  <c r="AB31" i="62"/>
  <c r="AA31" i="62"/>
  <c r="Z31" i="62"/>
  <c r="Y31" i="62"/>
  <c r="X31" i="62"/>
  <c r="W31" i="62"/>
  <c r="V31" i="62"/>
  <c r="U31" i="62"/>
  <c r="T31" i="62"/>
  <c r="S31" i="62"/>
  <c r="R31" i="62"/>
  <c r="Q31" i="62"/>
  <c r="P31" i="62"/>
  <c r="O31" i="62"/>
  <c r="N31" i="62"/>
  <c r="M31" i="62"/>
  <c r="L31" i="62"/>
  <c r="K31" i="62"/>
  <c r="J31" i="62"/>
  <c r="I31" i="62"/>
  <c r="H31" i="62"/>
  <c r="G31" i="62"/>
  <c r="F31" i="62"/>
  <c r="E31" i="62"/>
  <c r="D31" i="62"/>
  <c r="C31" i="62"/>
  <c r="B31" i="62"/>
  <c r="AE30" i="62"/>
  <c r="AD30" i="62"/>
  <c r="AC30" i="62"/>
  <c r="AB30" i="62"/>
  <c r="AA30" i="62"/>
  <c r="Z30" i="62"/>
  <c r="Y30" i="62"/>
  <c r="X30" i="62"/>
  <c r="W30" i="62"/>
  <c r="V30" i="62"/>
  <c r="U30" i="62"/>
  <c r="T30" i="62"/>
  <c r="S30" i="62"/>
  <c r="R30" i="62"/>
  <c r="Q30" i="62"/>
  <c r="P30" i="62"/>
  <c r="O30" i="62"/>
  <c r="N30" i="62"/>
  <c r="M30" i="62"/>
  <c r="L30" i="62"/>
  <c r="K30" i="62"/>
  <c r="J30" i="62"/>
  <c r="I30" i="62"/>
  <c r="H30" i="62"/>
  <c r="G30" i="62"/>
  <c r="F30" i="62"/>
  <c r="E30" i="62"/>
  <c r="D30" i="62"/>
  <c r="C30" i="62"/>
  <c r="B30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9" i="62"/>
  <c r="C29" i="62"/>
  <c r="B29" i="62"/>
  <c r="AE28" i="62"/>
  <c r="AD28" i="62"/>
  <c r="AC28" i="62"/>
  <c r="AB28" i="62"/>
  <c r="AA28" i="62"/>
  <c r="Z28" i="62"/>
  <c r="Y28" i="62"/>
  <c r="X28" i="62"/>
  <c r="W28" i="62"/>
  <c r="V28" i="62"/>
  <c r="U28" i="62"/>
  <c r="T28" i="62"/>
  <c r="S28" i="62"/>
  <c r="R28" i="62"/>
  <c r="Q28" i="62"/>
  <c r="P28" i="62"/>
  <c r="O28" i="62"/>
  <c r="N28" i="62"/>
  <c r="M28" i="62"/>
  <c r="L28" i="62"/>
  <c r="K28" i="62"/>
  <c r="J28" i="62"/>
  <c r="I28" i="62"/>
  <c r="H28" i="62"/>
  <c r="G28" i="62"/>
  <c r="F28" i="62"/>
  <c r="E28" i="62"/>
  <c r="D28" i="62"/>
  <c r="C28" i="62"/>
  <c r="B28" i="62"/>
  <c r="AE27" i="62"/>
  <c r="AD27" i="62"/>
  <c r="AC27" i="62"/>
  <c r="AB27" i="62"/>
  <c r="AA27" i="62"/>
  <c r="Z27" i="62"/>
  <c r="Y27" i="62"/>
  <c r="X27" i="62"/>
  <c r="W27" i="62"/>
  <c r="V27" i="62"/>
  <c r="U27" i="62"/>
  <c r="T27" i="62"/>
  <c r="S27" i="62"/>
  <c r="R27" i="62"/>
  <c r="Q27" i="62"/>
  <c r="P27" i="62"/>
  <c r="O27" i="62"/>
  <c r="N27" i="62"/>
  <c r="M27" i="62"/>
  <c r="L27" i="62"/>
  <c r="K27" i="62"/>
  <c r="J27" i="62"/>
  <c r="I27" i="62"/>
  <c r="H27" i="62"/>
  <c r="G27" i="62"/>
  <c r="F27" i="62"/>
  <c r="E27" i="62"/>
  <c r="D27" i="62"/>
  <c r="C27" i="62"/>
  <c r="B27" i="62"/>
  <c r="AE26" i="62"/>
  <c r="AD26" i="62"/>
  <c r="AC26" i="62"/>
  <c r="AB26" i="62"/>
  <c r="AA26" i="62"/>
  <c r="Z26" i="62"/>
  <c r="Y26" i="62"/>
  <c r="X26" i="62"/>
  <c r="W26" i="62"/>
  <c r="V26" i="62"/>
  <c r="U26" i="62"/>
  <c r="T26" i="62"/>
  <c r="S26" i="62"/>
  <c r="R26" i="62"/>
  <c r="Q26" i="62"/>
  <c r="P26" i="62"/>
  <c r="O26" i="62"/>
  <c r="N26" i="62"/>
  <c r="M26" i="62"/>
  <c r="L26" i="62"/>
  <c r="K26" i="62"/>
  <c r="J26" i="62"/>
  <c r="I26" i="62"/>
  <c r="H26" i="62"/>
  <c r="G26" i="62"/>
  <c r="F26" i="62"/>
  <c r="E26" i="62"/>
  <c r="D26" i="62"/>
  <c r="C26" i="62"/>
  <c r="B26" i="62"/>
  <c r="AE25" i="62"/>
  <c r="AD25" i="62"/>
  <c r="AC25" i="62"/>
  <c r="AB25" i="62"/>
  <c r="AA25" i="62"/>
  <c r="Z25" i="62"/>
  <c r="Y25" i="62"/>
  <c r="X25" i="62"/>
  <c r="W25" i="62"/>
  <c r="V25" i="62"/>
  <c r="U25" i="62"/>
  <c r="T25" i="62"/>
  <c r="S25" i="62"/>
  <c r="R25" i="62"/>
  <c r="Q25" i="62"/>
  <c r="P25" i="62"/>
  <c r="O25" i="62"/>
  <c r="N25" i="62"/>
  <c r="M25" i="62"/>
  <c r="L25" i="62"/>
  <c r="K25" i="62"/>
  <c r="J25" i="62"/>
  <c r="I25" i="62"/>
  <c r="H25" i="62"/>
  <c r="G25" i="62"/>
  <c r="F25" i="62"/>
  <c r="E25" i="62"/>
  <c r="D25" i="62"/>
  <c r="C25" i="62"/>
  <c r="B25" i="62"/>
  <c r="AE24" i="62"/>
  <c r="AD24" i="62"/>
  <c r="AC24" i="62"/>
  <c r="AB24" i="62"/>
  <c r="AA24" i="62"/>
  <c r="Z24" i="62"/>
  <c r="Y24" i="62"/>
  <c r="X24" i="62"/>
  <c r="W24" i="62"/>
  <c r="V24" i="62"/>
  <c r="U24" i="62"/>
  <c r="T24" i="62"/>
  <c r="S24" i="62"/>
  <c r="R24" i="62"/>
  <c r="Q24" i="62"/>
  <c r="P24" i="62"/>
  <c r="O24" i="62"/>
  <c r="N24" i="62"/>
  <c r="M24" i="62"/>
  <c r="L24" i="62"/>
  <c r="K24" i="62"/>
  <c r="J24" i="62"/>
  <c r="I24" i="62"/>
  <c r="H24" i="62"/>
  <c r="G24" i="62"/>
  <c r="F24" i="62"/>
  <c r="E24" i="62"/>
  <c r="D24" i="62"/>
  <c r="C24" i="62"/>
  <c r="B24" i="62"/>
  <c r="AE23" i="62"/>
  <c r="AD23" i="62"/>
  <c r="AC23" i="62"/>
  <c r="AB23" i="62"/>
  <c r="AA23" i="62"/>
  <c r="Z23" i="62"/>
  <c r="Y23" i="62"/>
  <c r="X23" i="62"/>
  <c r="W23" i="62"/>
  <c r="V23" i="62"/>
  <c r="U23" i="62"/>
  <c r="T23" i="62"/>
  <c r="S23" i="62"/>
  <c r="R23" i="62"/>
  <c r="Q23" i="62"/>
  <c r="P23" i="62"/>
  <c r="O23" i="62"/>
  <c r="N23" i="62"/>
  <c r="M23" i="62"/>
  <c r="L23" i="62"/>
  <c r="K23" i="62"/>
  <c r="J23" i="62"/>
  <c r="I23" i="62"/>
  <c r="H23" i="62"/>
  <c r="G23" i="62"/>
  <c r="F23" i="62"/>
  <c r="E23" i="62"/>
  <c r="D23" i="62"/>
  <c r="C23" i="62"/>
  <c r="B23" i="62"/>
  <c r="AE22" i="62"/>
  <c r="AD22" i="62"/>
  <c r="AC22" i="62"/>
  <c r="AB22" i="62"/>
  <c r="AA22" i="62"/>
  <c r="Z22" i="62"/>
  <c r="Y22" i="62"/>
  <c r="X22" i="62"/>
  <c r="W22" i="62"/>
  <c r="V22" i="62"/>
  <c r="U22" i="62"/>
  <c r="T22" i="62"/>
  <c r="S22" i="62"/>
  <c r="R22" i="62"/>
  <c r="Q22" i="62"/>
  <c r="P22" i="62"/>
  <c r="O22" i="62"/>
  <c r="N22" i="62"/>
  <c r="M22" i="62"/>
  <c r="L22" i="62"/>
  <c r="K22" i="62"/>
  <c r="J22" i="62"/>
  <c r="I22" i="62"/>
  <c r="H22" i="62"/>
  <c r="G22" i="62"/>
  <c r="F22" i="62"/>
  <c r="E22" i="62"/>
  <c r="D22" i="62"/>
  <c r="C22" i="62"/>
  <c r="B22" i="62"/>
  <c r="AE21" i="62"/>
  <c r="AC21" i="62"/>
  <c r="AB21" i="62"/>
  <c r="AA21" i="62"/>
  <c r="Z21" i="62"/>
  <c r="Y21" i="62"/>
  <c r="X21" i="62"/>
  <c r="W21" i="62"/>
  <c r="V21" i="62"/>
  <c r="U21" i="62"/>
  <c r="T21" i="62"/>
  <c r="S21" i="62"/>
  <c r="R21" i="62"/>
  <c r="Q21" i="62"/>
  <c r="P21" i="62"/>
  <c r="O21" i="62"/>
  <c r="N21" i="62"/>
  <c r="M21" i="62"/>
  <c r="L21" i="62"/>
  <c r="K21" i="62"/>
  <c r="J21" i="62"/>
  <c r="I21" i="62"/>
  <c r="H21" i="62"/>
  <c r="G21" i="62"/>
  <c r="F21" i="62"/>
  <c r="E21" i="62"/>
  <c r="D21" i="62"/>
  <c r="C21" i="62"/>
  <c r="B21" i="62"/>
  <c r="AE20" i="62"/>
  <c r="AD20" i="62"/>
  <c r="AC20" i="62"/>
  <c r="AB20" i="62"/>
  <c r="AA20" i="62"/>
  <c r="Z20" i="62"/>
  <c r="Y20" i="62"/>
  <c r="X20" i="62"/>
  <c r="W20" i="62"/>
  <c r="V20" i="62"/>
  <c r="U20" i="62"/>
  <c r="T20" i="62"/>
  <c r="S20" i="62"/>
  <c r="R20" i="62"/>
  <c r="Q20" i="62"/>
  <c r="P20" i="62"/>
  <c r="O20" i="62"/>
  <c r="N20" i="62"/>
  <c r="M20" i="62"/>
  <c r="L20" i="62"/>
  <c r="K20" i="62"/>
  <c r="J20" i="62"/>
  <c r="I20" i="62"/>
  <c r="H20" i="62"/>
  <c r="G20" i="62"/>
  <c r="F20" i="62"/>
  <c r="E20" i="62"/>
  <c r="D20" i="62"/>
  <c r="C20" i="62"/>
  <c r="B20" i="62"/>
  <c r="AE19" i="62"/>
  <c r="AD19" i="62"/>
  <c r="AC19" i="62"/>
  <c r="AB19" i="62"/>
  <c r="AA19" i="62"/>
  <c r="Z19" i="62"/>
  <c r="Y19" i="62"/>
  <c r="X19" i="62"/>
  <c r="W19" i="62"/>
  <c r="V19" i="62"/>
  <c r="U19" i="62"/>
  <c r="T19" i="62"/>
  <c r="S19" i="62"/>
  <c r="R19" i="62"/>
  <c r="Q19" i="62"/>
  <c r="P19" i="62"/>
  <c r="O19" i="62"/>
  <c r="N19" i="62"/>
  <c r="M19" i="62"/>
  <c r="L19" i="62"/>
  <c r="K19" i="62"/>
  <c r="J19" i="62"/>
  <c r="I19" i="62"/>
  <c r="H19" i="62"/>
  <c r="G19" i="62"/>
  <c r="F19" i="62"/>
  <c r="E19" i="62"/>
  <c r="D19" i="62"/>
  <c r="C19" i="62"/>
  <c r="B19" i="62"/>
  <c r="AE18" i="62"/>
  <c r="AD18" i="62"/>
  <c r="AC18" i="62"/>
  <c r="AB18" i="62"/>
  <c r="AA18" i="62"/>
  <c r="Z18" i="62"/>
  <c r="Y18" i="62"/>
  <c r="X18" i="62"/>
  <c r="W18" i="62"/>
  <c r="V18" i="62"/>
  <c r="U18" i="62"/>
  <c r="T18" i="62"/>
  <c r="S18" i="62"/>
  <c r="R18" i="62"/>
  <c r="Q18" i="62"/>
  <c r="P18" i="62"/>
  <c r="O18" i="62"/>
  <c r="N18" i="62"/>
  <c r="M18" i="62"/>
  <c r="L18" i="62"/>
  <c r="K18" i="62"/>
  <c r="J18" i="62"/>
  <c r="I18" i="62"/>
  <c r="H18" i="62"/>
  <c r="G18" i="62"/>
  <c r="F18" i="62"/>
  <c r="E18" i="62"/>
  <c r="D18" i="62"/>
  <c r="C18" i="62"/>
  <c r="B18" i="62"/>
  <c r="AE17" i="62"/>
  <c r="AD17" i="62"/>
  <c r="AC17" i="62"/>
  <c r="AB17" i="62"/>
  <c r="AA17" i="62"/>
  <c r="Z17" i="62"/>
  <c r="Y17" i="62"/>
  <c r="X17" i="62"/>
  <c r="W17" i="62"/>
  <c r="V17" i="62"/>
  <c r="U17" i="62"/>
  <c r="T17" i="62"/>
  <c r="S17" i="62"/>
  <c r="R17" i="62"/>
  <c r="Q17" i="62"/>
  <c r="P17" i="62"/>
  <c r="O17" i="62"/>
  <c r="N17" i="62"/>
  <c r="M17" i="62"/>
  <c r="L17" i="62"/>
  <c r="K17" i="62"/>
  <c r="J17" i="62"/>
  <c r="I17" i="62"/>
  <c r="H17" i="62"/>
  <c r="G17" i="62"/>
  <c r="F17" i="62"/>
  <c r="E17" i="62"/>
  <c r="D17" i="62"/>
  <c r="C17" i="62"/>
  <c r="B17" i="62"/>
  <c r="AE16" i="62"/>
  <c r="AD16" i="62"/>
  <c r="AC16" i="62"/>
  <c r="AB16" i="62"/>
  <c r="AA16" i="62"/>
  <c r="Z16" i="62"/>
  <c r="Y16" i="62"/>
  <c r="X16" i="62"/>
  <c r="W16" i="62"/>
  <c r="V16" i="62"/>
  <c r="U16" i="62"/>
  <c r="T16" i="62"/>
  <c r="S16" i="62"/>
  <c r="R16" i="62"/>
  <c r="Q16" i="62"/>
  <c r="P16" i="62"/>
  <c r="O16" i="62"/>
  <c r="N16" i="62"/>
  <c r="M16" i="62"/>
  <c r="L16" i="62"/>
  <c r="K16" i="62"/>
  <c r="J16" i="62"/>
  <c r="I16" i="62"/>
  <c r="H16" i="62"/>
  <c r="G16" i="62"/>
  <c r="F16" i="62"/>
  <c r="E16" i="62"/>
  <c r="D16" i="62"/>
  <c r="C16" i="62"/>
  <c r="B16" i="62"/>
  <c r="AE15" i="62"/>
  <c r="AD15" i="62"/>
  <c r="AC15" i="62"/>
  <c r="AB15" i="62"/>
  <c r="AA15" i="62"/>
  <c r="Z15" i="62"/>
  <c r="Y15" i="62"/>
  <c r="X15" i="62"/>
  <c r="W15" i="62"/>
  <c r="V15" i="62"/>
  <c r="U15" i="62"/>
  <c r="T15" i="62"/>
  <c r="S15" i="62"/>
  <c r="R15" i="62"/>
  <c r="Q15" i="62"/>
  <c r="P15" i="62"/>
  <c r="O15" i="62"/>
  <c r="N15" i="62"/>
  <c r="M15" i="62"/>
  <c r="L15" i="62"/>
  <c r="K15" i="62"/>
  <c r="J15" i="62"/>
  <c r="I15" i="62"/>
  <c r="H15" i="62"/>
  <c r="G15" i="62"/>
  <c r="F15" i="62"/>
  <c r="E15" i="62"/>
  <c r="D15" i="62"/>
  <c r="C15" i="62"/>
  <c r="B15" i="62"/>
  <c r="AE14" i="62"/>
  <c r="AD14" i="62"/>
  <c r="AC14" i="62"/>
  <c r="AB14" i="62"/>
  <c r="AA14" i="62"/>
  <c r="Z14" i="62"/>
  <c r="Y14" i="62"/>
  <c r="X14" i="62"/>
  <c r="W14" i="62"/>
  <c r="V14" i="62"/>
  <c r="U14" i="62"/>
  <c r="T14" i="62"/>
  <c r="S14" i="62"/>
  <c r="R14" i="62"/>
  <c r="Q14" i="62"/>
  <c r="P14" i="62"/>
  <c r="O14" i="62"/>
  <c r="N14" i="62"/>
  <c r="M14" i="62"/>
  <c r="L14" i="62"/>
  <c r="K14" i="62"/>
  <c r="J14" i="62"/>
  <c r="I14" i="62"/>
  <c r="H14" i="62"/>
  <c r="G14" i="62"/>
  <c r="F14" i="62"/>
  <c r="E14" i="62"/>
  <c r="D14" i="62"/>
  <c r="C14" i="62"/>
  <c r="B14" i="62"/>
  <c r="AE13" i="62"/>
  <c r="AD13" i="62"/>
  <c r="AC13" i="62"/>
  <c r="AB13" i="62"/>
  <c r="AA13" i="62"/>
  <c r="Z13" i="62"/>
  <c r="Y13" i="62"/>
  <c r="X13" i="62"/>
  <c r="W13" i="62"/>
  <c r="V13" i="62"/>
  <c r="U13" i="62"/>
  <c r="T13" i="62"/>
  <c r="S13" i="62"/>
  <c r="R13" i="62"/>
  <c r="Q13" i="62"/>
  <c r="P13" i="62"/>
  <c r="O13" i="62"/>
  <c r="N13" i="62"/>
  <c r="M13" i="62"/>
  <c r="L13" i="62"/>
  <c r="K13" i="62"/>
  <c r="J13" i="62"/>
  <c r="I13" i="62"/>
  <c r="H13" i="62"/>
  <c r="G13" i="62"/>
  <c r="F13" i="62"/>
  <c r="E13" i="62"/>
  <c r="D13" i="62"/>
  <c r="C13" i="62"/>
  <c r="B13" i="62"/>
  <c r="AE12" i="62"/>
  <c r="AD12" i="62"/>
  <c r="AC12" i="62"/>
  <c r="AB12" i="62"/>
  <c r="AA12" i="62"/>
  <c r="Z12" i="62"/>
  <c r="Y12" i="62"/>
  <c r="X12" i="62"/>
  <c r="W12" i="62"/>
  <c r="V12" i="62"/>
  <c r="U12" i="62"/>
  <c r="T12" i="62"/>
  <c r="S12" i="62"/>
  <c r="R12" i="62"/>
  <c r="Q12" i="62"/>
  <c r="P12" i="62"/>
  <c r="O12" i="62"/>
  <c r="N12" i="62"/>
  <c r="M12" i="62"/>
  <c r="L12" i="62"/>
  <c r="K12" i="62"/>
  <c r="J12" i="62"/>
  <c r="I12" i="62"/>
  <c r="H12" i="62"/>
  <c r="G12" i="62"/>
  <c r="F12" i="62"/>
  <c r="E12" i="62"/>
  <c r="D12" i="62"/>
  <c r="C12" i="62"/>
  <c r="B12" i="62"/>
  <c r="AE11" i="62"/>
  <c r="AD11" i="62"/>
  <c r="AC11" i="62"/>
  <c r="AB11" i="62"/>
  <c r="AA11" i="62"/>
  <c r="Z11" i="62"/>
  <c r="Y11" i="62"/>
  <c r="X11" i="62"/>
  <c r="W11" i="62"/>
  <c r="V11" i="62"/>
  <c r="U11" i="62"/>
  <c r="T11" i="62"/>
  <c r="S11" i="62"/>
  <c r="R11" i="62"/>
  <c r="Q11" i="62"/>
  <c r="P11" i="62"/>
  <c r="O11" i="62"/>
  <c r="N11" i="62"/>
  <c r="M11" i="62"/>
  <c r="L11" i="62"/>
  <c r="K11" i="62"/>
  <c r="J11" i="62"/>
  <c r="I11" i="62"/>
  <c r="H11" i="62"/>
  <c r="G11" i="62"/>
  <c r="F11" i="62"/>
  <c r="E11" i="62"/>
  <c r="D11" i="62"/>
  <c r="C11" i="62"/>
  <c r="B11" i="62"/>
  <c r="AE10" i="62"/>
  <c r="AD10" i="62"/>
  <c r="AC10" i="62"/>
  <c r="AB10" i="62"/>
  <c r="AA10" i="62"/>
  <c r="Z10" i="62"/>
  <c r="Y10" i="62"/>
  <c r="X10" i="62"/>
  <c r="W10" i="62"/>
  <c r="V10" i="62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B10" i="62"/>
  <c r="A3" i="61"/>
  <c r="AA47" i="61"/>
  <c r="AA46" i="61"/>
  <c r="AA45" i="61"/>
  <c r="AA44" i="61"/>
  <c r="AA43" i="61"/>
  <c r="AA42" i="61"/>
  <c r="AE40" i="61"/>
  <c r="AD40" i="61"/>
  <c r="AC40" i="61"/>
  <c r="AB40" i="61"/>
  <c r="AA40" i="61"/>
  <c r="Z40" i="61"/>
  <c r="Y40" i="61"/>
  <c r="X40" i="61"/>
  <c r="W40" i="61"/>
  <c r="V40" i="61"/>
  <c r="U40" i="61"/>
  <c r="T40" i="61"/>
  <c r="S40" i="61"/>
  <c r="R40" i="61"/>
  <c r="Q40" i="61"/>
  <c r="P40" i="61"/>
  <c r="O40" i="61"/>
  <c r="N40" i="61"/>
  <c r="M40" i="61"/>
  <c r="L40" i="61"/>
  <c r="K40" i="61"/>
  <c r="J40" i="61"/>
  <c r="I40" i="61"/>
  <c r="H40" i="61"/>
  <c r="G40" i="61"/>
  <c r="F40" i="61"/>
  <c r="E40" i="61"/>
  <c r="D40" i="61"/>
  <c r="C40" i="61"/>
  <c r="B40" i="61"/>
  <c r="AE39" i="61"/>
  <c r="AD39" i="61"/>
  <c r="AC39" i="61"/>
  <c r="AB39" i="61"/>
  <c r="AA39" i="61"/>
  <c r="Z39" i="61"/>
  <c r="Y39" i="61"/>
  <c r="X39" i="61"/>
  <c r="W39" i="61"/>
  <c r="V39" i="61"/>
  <c r="U39" i="61"/>
  <c r="T39" i="61"/>
  <c r="S39" i="61"/>
  <c r="R39" i="61"/>
  <c r="Q39" i="61"/>
  <c r="P39" i="61"/>
  <c r="O39" i="61"/>
  <c r="N39" i="61"/>
  <c r="M39" i="61"/>
  <c r="L39" i="61"/>
  <c r="K39" i="61"/>
  <c r="J39" i="61"/>
  <c r="I39" i="61"/>
  <c r="H39" i="61"/>
  <c r="G39" i="61"/>
  <c r="F39" i="61"/>
  <c r="E39" i="61"/>
  <c r="D39" i="61"/>
  <c r="C39" i="61"/>
  <c r="B39" i="61"/>
  <c r="AE38" i="61"/>
  <c r="AD38" i="61"/>
  <c r="AC38" i="61"/>
  <c r="AB38" i="61"/>
  <c r="AA38" i="61"/>
  <c r="Z38" i="61"/>
  <c r="Y38" i="61"/>
  <c r="X38" i="61"/>
  <c r="W38" i="61"/>
  <c r="V38" i="61"/>
  <c r="U38" i="61"/>
  <c r="T38" i="61"/>
  <c r="S38" i="61"/>
  <c r="R38" i="61"/>
  <c r="Q38" i="61"/>
  <c r="P38" i="61"/>
  <c r="O38" i="61"/>
  <c r="N38" i="61"/>
  <c r="M38" i="61"/>
  <c r="L38" i="61"/>
  <c r="K38" i="61"/>
  <c r="J38" i="61"/>
  <c r="I38" i="61"/>
  <c r="H38" i="61"/>
  <c r="G38" i="61"/>
  <c r="F38" i="61"/>
  <c r="E38" i="61"/>
  <c r="D38" i="61"/>
  <c r="C38" i="61"/>
  <c r="B38" i="61"/>
  <c r="AE37" i="61"/>
  <c r="AD37" i="61"/>
  <c r="AC37" i="61"/>
  <c r="AB37" i="61"/>
  <c r="AA37" i="61"/>
  <c r="Z37" i="61"/>
  <c r="Y37" i="61"/>
  <c r="X37" i="61"/>
  <c r="W37" i="61"/>
  <c r="V37" i="61"/>
  <c r="U37" i="61"/>
  <c r="T37" i="61"/>
  <c r="S37" i="61"/>
  <c r="R37" i="61"/>
  <c r="Q37" i="61"/>
  <c r="P37" i="61"/>
  <c r="O37" i="61"/>
  <c r="N37" i="61"/>
  <c r="M37" i="61"/>
  <c r="L37" i="61"/>
  <c r="K37" i="61"/>
  <c r="J37" i="61"/>
  <c r="I37" i="61"/>
  <c r="H37" i="61"/>
  <c r="G37" i="61"/>
  <c r="F37" i="61"/>
  <c r="E37" i="61"/>
  <c r="D37" i="61"/>
  <c r="C37" i="61"/>
  <c r="B37" i="61"/>
  <c r="AE36" i="61"/>
  <c r="AD36" i="61"/>
  <c r="AC36" i="61"/>
  <c r="AB36" i="61"/>
  <c r="AA36" i="61"/>
  <c r="Z36" i="61"/>
  <c r="Y36" i="61"/>
  <c r="X36" i="61"/>
  <c r="W36" i="61"/>
  <c r="V36" i="61"/>
  <c r="U36" i="61"/>
  <c r="T36" i="61"/>
  <c r="S36" i="61"/>
  <c r="R36" i="61"/>
  <c r="Q36" i="61"/>
  <c r="P36" i="61"/>
  <c r="O36" i="61"/>
  <c r="N36" i="61"/>
  <c r="M36" i="61"/>
  <c r="L36" i="61"/>
  <c r="K36" i="61"/>
  <c r="J36" i="61"/>
  <c r="I36" i="61"/>
  <c r="H36" i="61"/>
  <c r="G36" i="61"/>
  <c r="F36" i="61"/>
  <c r="E36" i="61"/>
  <c r="D36" i="61"/>
  <c r="C36" i="61"/>
  <c r="B36" i="61"/>
  <c r="AE35" i="61"/>
  <c r="AD35" i="61"/>
  <c r="AC35" i="61"/>
  <c r="AB35" i="61"/>
  <c r="AA35" i="61"/>
  <c r="Z35" i="61"/>
  <c r="Y35" i="61"/>
  <c r="X35" i="61"/>
  <c r="W35" i="61"/>
  <c r="V35" i="61"/>
  <c r="U35" i="61"/>
  <c r="T35" i="61"/>
  <c r="S35" i="61"/>
  <c r="R35" i="61"/>
  <c r="Q35" i="61"/>
  <c r="P35" i="61"/>
  <c r="O35" i="61"/>
  <c r="N35" i="61"/>
  <c r="M35" i="61"/>
  <c r="L35" i="61"/>
  <c r="K35" i="61"/>
  <c r="J35" i="61"/>
  <c r="I35" i="61"/>
  <c r="H35" i="61"/>
  <c r="G35" i="61"/>
  <c r="F35" i="61"/>
  <c r="E35" i="61"/>
  <c r="D35" i="61"/>
  <c r="C35" i="61"/>
  <c r="B35" i="61"/>
  <c r="AE34" i="61"/>
  <c r="AD34" i="61"/>
  <c r="AC34" i="61"/>
  <c r="AB34" i="61"/>
  <c r="AA34" i="61"/>
  <c r="Z34" i="61"/>
  <c r="Y34" i="61"/>
  <c r="X34" i="61"/>
  <c r="W34" i="61"/>
  <c r="V34" i="61"/>
  <c r="U34" i="61"/>
  <c r="T34" i="61"/>
  <c r="S34" i="61"/>
  <c r="R34" i="61"/>
  <c r="Q34" i="61"/>
  <c r="P34" i="61"/>
  <c r="O34" i="61"/>
  <c r="N34" i="61"/>
  <c r="M34" i="61"/>
  <c r="L34" i="61"/>
  <c r="K34" i="61"/>
  <c r="J34" i="61"/>
  <c r="I34" i="61"/>
  <c r="H34" i="61"/>
  <c r="G34" i="61"/>
  <c r="F34" i="61"/>
  <c r="E34" i="61"/>
  <c r="D34" i="61"/>
  <c r="C34" i="61"/>
  <c r="B34" i="61"/>
  <c r="AE33" i="61"/>
  <c r="AD33" i="61"/>
  <c r="AC33" i="61"/>
  <c r="AB33" i="61"/>
  <c r="AA33" i="61"/>
  <c r="Z33" i="61"/>
  <c r="Y33" i="61"/>
  <c r="X33" i="61"/>
  <c r="W33" i="61"/>
  <c r="V33" i="61"/>
  <c r="U33" i="61"/>
  <c r="T33" i="61"/>
  <c r="S33" i="61"/>
  <c r="R33" i="61"/>
  <c r="Q33" i="61"/>
  <c r="P33" i="61"/>
  <c r="O33" i="61"/>
  <c r="N33" i="61"/>
  <c r="M33" i="61"/>
  <c r="L33" i="61"/>
  <c r="K33" i="61"/>
  <c r="J33" i="61"/>
  <c r="I33" i="61"/>
  <c r="H33" i="61"/>
  <c r="G33" i="61"/>
  <c r="F33" i="61"/>
  <c r="E33" i="61"/>
  <c r="D33" i="61"/>
  <c r="C33" i="61"/>
  <c r="B33" i="61"/>
  <c r="AE32" i="61"/>
  <c r="AD32" i="61"/>
  <c r="AC32" i="61"/>
  <c r="AB32" i="61"/>
  <c r="AA32" i="61"/>
  <c r="Z32" i="61"/>
  <c r="Y32" i="61"/>
  <c r="X32" i="61"/>
  <c r="W32" i="61"/>
  <c r="V32" i="61"/>
  <c r="U32" i="61"/>
  <c r="T32" i="61"/>
  <c r="S32" i="61"/>
  <c r="R32" i="61"/>
  <c r="Q32" i="61"/>
  <c r="P32" i="61"/>
  <c r="O32" i="61"/>
  <c r="N32" i="61"/>
  <c r="M32" i="61"/>
  <c r="L32" i="61"/>
  <c r="K32" i="61"/>
  <c r="J32" i="61"/>
  <c r="I32" i="61"/>
  <c r="H32" i="61"/>
  <c r="G32" i="61"/>
  <c r="F32" i="61"/>
  <c r="E32" i="61"/>
  <c r="D32" i="61"/>
  <c r="C32" i="61"/>
  <c r="B32" i="61"/>
  <c r="AE31" i="61"/>
  <c r="AD31" i="61"/>
  <c r="AC31" i="61"/>
  <c r="AB31" i="61"/>
  <c r="AA31" i="61"/>
  <c r="Z31" i="61"/>
  <c r="Y31" i="61"/>
  <c r="X31" i="61"/>
  <c r="W31" i="61"/>
  <c r="V31" i="61"/>
  <c r="U31" i="61"/>
  <c r="T31" i="61"/>
  <c r="S31" i="61"/>
  <c r="R31" i="61"/>
  <c r="Q31" i="61"/>
  <c r="P31" i="61"/>
  <c r="O31" i="61"/>
  <c r="N31" i="61"/>
  <c r="M31" i="61"/>
  <c r="L31" i="61"/>
  <c r="K31" i="61"/>
  <c r="J31" i="61"/>
  <c r="I31" i="61"/>
  <c r="H31" i="61"/>
  <c r="G31" i="61"/>
  <c r="F31" i="61"/>
  <c r="E31" i="61"/>
  <c r="D31" i="61"/>
  <c r="C31" i="61"/>
  <c r="B31" i="61"/>
  <c r="AE30" i="61"/>
  <c r="AD30" i="61"/>
  <c r="AC30" i="61"/>
  <c r="AB30" i="61"/>
  <c r="AA30" i="61"/>
  <c r="Z30" i="61"/>
  <c r="Y30" i="61"/>
  <c r="X30" i="61"/>
  <c r="W30" i="61"/>
  <c r="V30" i="61"/>
  <c r="U30" i="61"/>
  <c r="T30" i="61"/>
  <c r="S30" i="61"/>
  <c r="R30" i="61"/>
  <c r="Q30" i="61"/>
  <c r="P30" i="61"/>
  <c r="O30" i="61"/>
  <c r="N30" i="61"/>
  <c r="M30" i="61"/>
  <c r="L30" i="61"/>
  <c r="K30" i="61"/>
  <c r="J30" i="61"/>
  <c r="I30" i="61"/>
  <c r="H30" i="61"/>
  <c r="G30" i="61"/>
  <c r="F30" i="61"/>
  <c r="E30" i="61"/>
  <c r="D30" i="61"/>
  <c r="C30" i="61"/>
  <c r="B30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9" i="61"/>
  <c r="C29" i="61"/>
  <c r="B29" i="61"/>
  <c r="AE28" i="61"/>
  <c r="AD28" i="61"/>
  <c r="AC28" i="61"/>
  <c r="AB28" i="61"/>
  <c r="AA28" i="61"/>
  <c r="Z28" i="61"/>
  <c r="Y28" i="61"/>
  <c r="X28" i="61"/>
  <c r="W28" i="61"/>
  <c r="V28" i="61"/>
  <c r="U28" i="61"/>
  <c r="T28" i="61"/>
  <c r="S28" i="61"/>
  <c r="R28" i="61"/>
  <c r="Q28" i="61"/>
  <c r="P28" i="61"/>
  <c r="O28" i="61"/>
  <c r="N28" i="61"/>
  <c r="M28" i="61"/>
  <c r="L28" i="61"/>
  <c r="K28" i="61"/>
  <c r="J28" i="61"/>
  <c r="I28" i="61"/>
  <c r="H28" i="61"/>
  <c r="G28" i="61"/>
  <c r="F28" i="61"/>
  <c r="E28" i="61"/>
  <c r="D28" i="61"/>
  <c r="C28" i="61"/>
  <c r="B28" i="61"/>
  <c r="AE27" i="61"/>
  <c r="AD27" i="61"/>
  <c r="AC27" i="61"/>
  <c r="AB27" i="61"/>
  <c r="AA27" i="61"/>
  <c r="Z27" i="61"/>
  <c r="Y27" i="61"/>
  <c r="X27" i="61"/>
  <c r="W27" i="61"/>
  <c r="V27" i="61"/>
  <c r="U27" i="61"/>
  <c r="T27" i="61"/>
  <c r="S27" i="61"/>
  <c r="R27" i="61"/>
  <c r="Q27" i="61"/>
  <c r="P27" i="61"/>
  <c r="O27" i="61"/>
  <c r="N27" i="61"/>
  <c r="M27" i="61"/>
  <c r="L27" i="61"/>
  <c r="K27" i="61"/>
  <c r="J27" i="61"/>
  <c r="I27" i="61"/>
  <c r="H27" i="61"/>
  <c r="G27" i="61"/>
  <c r="F27" i="61"/>
  <c r="E27" i="61"/>
  <c r="D27" i="61"/>
  <c r="C27" i="61"/>
  <c r="B27" i="61"/>
  <c r="AE26" i="61"/>
  <c r="AD26" i="61"/>
  <c r="AC26" i="61"/>
  <c r="AB26" i="61"/>
  <c r="AA26" i="61"/>
  <c r="Z26" i="61"/>
  <c r="Y26" i="61"/>
  <c r="X26" i="61"/>
  <c r="W26" i="61"/>
  <c r="V26" i="61"/>
  <c r="U26" i="61"/>
  <c r="T26" i="61"/>
  <c r="S26" i="61"/>
  <c r="R26" i="61"/>
  <c r="Q26" i="61"/>
  <c r="P26" i="61"/>
  <c r="O26" i="61"/>
  <c r="N26" i="61"/>
  <c r="M26" i="61"/>
  <c r="L26" i="61"/>
  <c r="K26" i="61"/>
  <c r="J26" i="61"/>
  <c r="I26" i="61"/>
  <c r="H26" i="61"/>
  <c r="G26" i="61"/>
  <c r="F26" i="61"/>
  <c r="E26" i="61"/>
  <c r="D26" i="61"/>
  <c r="C26" i="61"/>
  <c r="B26" i="61"/>
  <c r="AE25" i="61"/>
  <c r="AD25" i="61"/>
  <c r="AC25" i="61"/>
  <c r="AB25" i="61"/>
  <c r="AA25" i="61"/>
  <c r="Z25" i="61"/>
  <c r="Y25" i="61"/>
  <c r="X25" i="61"/>
  <c r="W25" i="61"/>
  <c r="V25" i="61"/>
  <c r="U25" i="61"/>
  <c r="T25" i="61"/>
  <c r="S25" i="61"/>
  <c r="R25" i="61"/>
  <c r="Q25" i="61"/>
  <c r="P25" i="61"/>
  <c r="O25" i="61"/>
  <c r="N25" i="61"/>
  <c r="M25" i="61"/>
  <c r="L25" i="61"/>
  <c r="K25" i="61"/>
  <c r="J25" i="61"/>
  <c r="I25" i="61"/>
  <c r="H25" i="61"/>
  <c r="G25" i="61"/>
  <c r="F25" i="61"/>
  <c r="E25" i="61"/>
  <c r="D25" i="61"/>
  <c r="C25" i="61"/>
  <c r="B25" i="61"/>
  <c r="AE24" i="61"/>
  <c r="AD24" i="61"/>
  <c r="AC24" i="61"/>
  <c r="AB24" i="61"/>
  <c r="AA24" i="61"/>
  <c r="Z24" i="61"/>
  <c r="Y24" i="61"/>
  <c r="X24" i="61"/>
  <c r="W24" i="61"/>
  <c r="V24" i="61"/>
  <c r="U24" i="61"/>
  <c r="T24" i="61"/>
  <c r="S24" i="61"/>
  <c r="R24" i="61"/>
  <c r="Q24" i="61"/>
  <c r="P24" i="61"/>
  <c r="O24" i="61"/>
  <c r="N24" i="61"/>
  <c r="M24" i="61"/>
  <c r="L24" i="61"/>
  <c r="K24" i="61"/>
  <c r="J24" i="61"/>
  <c r="I24" i="61"/>
  <c r="H24" i="61"/>
  <c r="G24" i="61"/>
  <c r="F24" i="61"/>
  <c r="E24" i="61"/>
  <c r="D24" i="61"/>
  <c r="C24" i="61"/>
  <c r="B24" i="61"/>
  <c r="AE23" i="61"/>
  <c r="AD23" i="61"/>
  <c r="AC23" i="61"/>
  <c r="AB23" i="61"/>
  <c r="AA23" i="61"/>
  <c r="Z23" i="61"/>
  <c r="Y23" i="61"/>
  <c r="X23" i="61"/>
  <c r="W23" i="61"/>
  <c r="V23" i="61"/>
  <c r="U23" i="61"/>
  <c r="T23" i="61"/>
  <c r="S23" i="61"/>
  <c r="R23" i="61"/>
  <c r="Q23" i="61"/>
  <c r="P23" i="61"/>
  <c r="O23" i="61"/>
  <c r="N23" i="61"/>
  <c r="M23" i="61"/>
  <c r="L23" i="61"/>
  <c r="K23" i="61"/>
  <c r="J23" i="61"/>
  <c r="I23" i="61"/>
  <c r="H23" i="61"/>
  <c r="G23" i="61"/>
  <c r="F23" i="61"/>
  <c r="E23" i="61"/>
  <c r="D23" i="61"/>
  <c r="C23" i="61"/>
  <c r="B23" i="61"/>
  <c r="AE22" i="61"/>
  <c r="AD22" i="61"/>
  <c r="AC22" i="61"/>
  <c r="AB22" i="61"/>
  <c r="AA22" i="61"/>
  <c r="Z22" i="61"/>
  <c r="Y22" i="61"/>
  <c r="X22" i="61"/>
  <c r="W22" i="61"/>
  <c r="V22" i="61"/>
  <c r="U22" i="61"/>
  <c r="T22" i="61"/>
  <c r="S22" i="61"/>
  <c r="R22" i="61"/>
  <c r="Q22" i="61"/>
  <c r="P22" i="61"/>
  <c r="O22" i="61"/>
  <c r="N22" i="61"/>
  <c r="M22" i="61"/>
  <c r="L22" i="61"/>
  <c r="K22" i="61"/>
  <c r="J22" i="61"/>
  <c r="I22" i="61"/>
  <c r="H22" i="61"/>
  <c r="G22" i="61"/>
  <c r="F22" i="61"/>
  <c r="E22" i="61"/>
  <c r="D22" i="61"/>
  <c r="C22" i="61"/>
  <c r="B22" i="61"/>
  <c r="AE21" i="61"/>
  <c r="AD21" i="61"/>
  <c r="AC21" i="61"/>
  <c r="AB21" i="61"/>
  <c r="AA21" i="61"/>
  <c r="Z21" i="61"/>
  <c r="Y21" i="61"/>
  <c r="X21" i="61"/>
  <c r="W21" i="61"/>
  <c r="V21" i="61"/>
  <c r="U21" i="61"/>
  <c r="T21" i="61"/>
  <c r="S21" i="61"/>
  <c r="R21" i="61"/>
  <c r="Q21" i="61"/>
  <c r="P21" i="61"/>
  <c r="O21" i="61"/>
  <c r="N21" i="61"/>
  <c r="M21" i="61"/>
  <c r="L21" i="61"/>
  <c r="K21" i="61"/>
  <c r="J21" i="61"/>
  <c r="I21" i="61"/>
  <c r="H21" i="61"/>
  <c r="G21" i="61"/>
  <c r="F21" i="61"/>
  <c r="E21" i="61"/>
  <c r="D21" i="61"/>
  <c r="C21" i="61"/>
  <c r="B21" i="61"/>
  <c r="AE20" i="61"/>
  <c r="AD20" i="61"/>
  <c r="AC20" i="61"/>
  <c r="AB20" i="61"/>
  <c r="AA20" i="61"/>
  <c r="Z20" i="61"/>
  <c r="Y20" i="61"/>
  <c r="X20" i="61"/>
  <c r="W20" i="61"/>
  <c r="V20" i="61"/>
  <c r="U20" i="61"/>
  <c r="T20" i="61"/>
  <c r="S20" i="61"/>
  <c r="R20" i="61"/>
  <c r="Q20" i="61"/>
  <c r="P20" i="61"/>
  <c r="O20" i="61"/>
  <c r="N20" i="61"/>
  <c r="M20" i="61"/>
  <c r="L20" i="61"/>
  <c r="K20" i="61"/>
  <c r="J20" i="61"/>
  <c r="I20" i="61"/>
  <c r="H20" i="61"/>
  <c r="G20" i="61"/>
  <c r="F20" i="61"/>
  <c r="E20" i="61"/>
  <c r="D20" i="61"/>
  <c r="C20" i="61"/>
  <c r="B20" i="61"/>
  <c r="AE19" i="61"/>
  <c r="AD19" i="61"/>
  <c r="AC19" i="61"/>
  <c r="AB19" i="61"/>
  <c r="AA19" i="61"/>
  <c r="Z19" i="61"/>
  <c r="Y19" i="61"/>
  <c r="X19" i="61"/>
  <c r="W19" i="61"/>
  <c r="V19" i="61"/>
  <c r="U19" i="61"/>
  <c r="T19" i="61"/>
  <c r="S19" i="61"/>
  <c r="R19" i="61"/>
  <c r="Q19" i="61"/>
  <c r="P19" i="61"/>
  <c r="O19" i="61"/>
  <c r="N19" i="61"/>
  <c r="M19" i="61"/>
  <c r="L19" i="61"/>
  <c r="K19" i="61"/>
  <c r="J19" i="61"/>
  <c r="I19" i="61"/>
  <c r="H19" i="61"/>
  <c r="G19" i="61"/>
  <c r="F19" i="61"/>
  <c r="E19" i="61"/>
  <c r="D19" i="61"/>
  <c r="C19" i="61"/>
  <c r="B19" i="61"/>
  <c r="AE18" i="61"/>
  <c r="AD18" i="61"/>
  <c r="AC18" i="61"/>
  <c r="AB18" i="61"/>
  <c r="AA18" i="61"/>
  <c r="Z18" i="61"/>
  <c r="Y18" i="61"/>
  <c r="X18" i="61"/>
  <c r="W18" i="61"/>
  <c r="V18" i="61"/>
  <c r="U18" i="61"/>
  <c r="T18" i="61"/>
  <c r="S18" i="61"/>
  <c r="R18" i="61"/>
  <c r="Q18" i="61"/>
  <c r="P18" i="61"/>
  <c r="O18" i="61"/>
  <c r="N18" i="61"/>
  <c r="M18" i="61"/>
  <c r="L18" i="61"/>
  <c r="K18" i="61"/>
  <c r="J18" i="61"/>
  <c r="I18" i="61"/>
  <c r="H18" i="61"/>
  <c r="G18" i="61"/>
  <c r="F18" i="61"/>
  <c r="E18" i="61"/>
  <c r="D18" i="61"/>
  <c r="C18" i="61"/>
  <c r="B18" i="61"/>
  <c r="AE17" i="61"/>
  <c r="AD17" i="61"/>
  <c r="AC17" i="61"/>
  <c r="AB17" i="61"/>
  <c r="AA17" i="61"/>
  <c r="Z17" i="61"/>
  <c r="Y17" i="61"/>
  <c r="X17" i="61"/>
  <c r="W17" i="61"/>
  <c r="V17" i="61"/>
  <c r="U17" i="61"/>
  <c r="T17" i="61"/>
  <c r="S17" i="61"/>
  <c r="R17" i="61"/>
  <c r="Q17" i="61"/>
  <c r="P17" i="61"/>
  <c r="O17" i="61"/>
  <c r="N17" i="61"/>
  <c r="M17" i="61"/>
  <c r="L17" i="61"/>
  <c r="K17" i="61"/>
  <c r="J17" i="61"/>
  <c r="I17" i="61"/>
  <c r="H17" i="61"/>
  <c r="G17" i="61"/>
  <c r="F17" i="61"/>
  <c r="E17" i="61"/>
  <c r="D17" i="61"/>
  <c r="C17" i="61"/>
  <c r="B17" i="61"/>
  <c r="AE16" i="61"/>
  <c r="AD16" i="61"/>
  <c r="AC16" i="61"/>
  <c r="AB16" i="61"/>
  <c r="AA16" i="61"/>
  <c r="Z16" i="61"/>
  <c r="Y16" i="61"/>
  <c r="X16" i="61"/>
  <c r="W16" i="61"/>
  <c r="V16" i="61"/>
  <c r="U16" i="61"/>
  <c r="T16" i="61"/>
  <c r="S16" i="61"/>
  <c r="R16" i="61"/>
  <c r="Q16" i="61"/>
  <c r="P16" i="61"/>
  <c r="O16" i="61"/>
  <c r="N16" i="61"/>
  <c r="M16" i="61"/>
  <c r="L16" i="61"/>
  <c r="K16" i="61"/>
  <c r="J16" i="61"/>
  <c r="I16" i="61"/>
  <c r="H16" i="61"/>
  <c r="G16" i="61"/>
  <c r="F16" i="61"/>
  <c r="E16" i="61"/>
  <c r="D16" i="61"/>
  <c r="C16" i="61"/>
  <c r="B16" i="61"/>
  <c r="AE15" i="61"/>
  <c r="AC15" i="61"/>
  <c r="AB15" i="61"/>
  <c r="AA15" i="61"/>
  <c r="Z15" i="61"/>
  <c r="Y15" i="61"/>
  <c r="X15" i="61"/>
  <c r="W15" i="61"/>
  <c r="V15" i="61"/>
  <c r="U15" i="61"/>
  <c r="T15" i="61"/>
  <c r="S15" i="61"/>
  <c r="R15" i="61"/>
  <c r="Q15" i="61"/>
  <c r="P15" i="61"/>
  <c r="O15" i="61"/>
  <c r="N15" i="61"/>
  <c r="M15" i="61"/>
  <c r="L15" i="61"/>
  <c r="K15" i="61"/>
  <c r="J15" i="61"/>
  <c r="I15" i="61"/>
  <c r="H15" i="61"/>
  <c r="G15" i="61"/>
  <c r="F15" i="61"/>
  <c r="E15" i="61"/>
  <c r="D15" i="61"/>
  <c r="C15" i="61"/>
  <c r="B15" i="61"/>
  <c r="AE14" i="61"/>
  <c r="AD14" i="61"/>
  <c r="AC14" i="61"/>
  <c r="AB14" i="61"/>
  <c r="AA14" i="61"/>
  <c r="Z14" i="61"/>
  <c r="Y14" i="61"/>
  <c r="X14" i="61"/>
  <c r="W14" i="61"/>
  <c r="V14" i="61"/>
  <c r="U14" i="61"/>
  <c r="T14" i="61"/>
  <c r="S14" i="61"/>
  <c r="R14" i="61"/>
  <c r="Q14" i="61"/>
  <c r="P14" i="61"/>
  <c r="O14" i="61"/>
  <c r="N14" i="61"/>
  <c r="M14" i="61"/>
  <c r="L14" i="61"/>
  <c r="K14" i="61"/>
  <c r="J14" i="61"/>
  <c r="I14" i="61"/>
  <c r="H14" i="61"/>
  <c r="G14" i="61"/>
  <c r="F14" i="61"/>
  <c r="E14" i="61"/>
  <c r="D14" i="61"/>
  <c r="C14" i="61"/>
  <c r="B14" i="61"/>
  <c r="AE13" i="61"/>
  <c r="AD13" i="61"/>
  <c r="AC13" i="61"/>
  <c r="AB13" i="61"/>
  <c r="AA13" i="61"/>
  <c r="Z13" i="61"/>
  <c r="Y13" i="61"/>
  <c r="X13" i="61"/>
  <c r="W13" i="61"/>
  <c r="V13" i="61"/>
  <c r="U13" i="61"/>
  <c r="T13" i="61"/>
  <c r="S13" i="61"/>
  <c r="R13" i="61"/>
  <c r="Q13" i="61"/>
  <c r="P13" i="61"/>
  <c r="O13" i="61"/>
  <c r="N13" i="61"/>
  <c r="M13" i="61"/>
  <c r="L13" i="61"/>
  <c r="K13" i="61"/>
  <c r="J13" i="61"/>
  <c r="I13" i="61"/>
  <c r="H13" i="61"/>
  <c r="G13" i="61"/>
  <c r="F13" i="61"/>
  <c r="E13" i="61"/>
  <c r="D13" i="61"/>
  <c r="C13" i="61"/>
  <c r="B13" i="61"/>
  <c r="AE12" i="61"/>
  <c r="AD12" i="61"/>
  <c r="AC12" i="61"/>
  <c r="AB12" i="61"/>
  <c r="AA12" i="61"/>
  <c r="Z12" i="61"/>
  <c r="Y12" i="61"/>
  <c r="X12" i="61"/>
  <c r="W12" i="61"/>
  <c r="V12" i="61"/>
  <c r="U12" i="61"/>
  <c r="T12" i="61"/>
  <c r="S12" i="61"/>
  <c r="R12" i="61"/>
  <c r="Q12" i="61"/>
  <c r="P12" i="61"/>
  <c r="O12" i="61"/>
  <c r="N12" i="61"/>
  <c r="M12" i="61"/>
  <c r="L12" i="61"/>
  <c r="K12" i="61"/>
  <c r="J12" i="61"/>
  <c r="I12" i="61"/>
  <c r="H12" i="61"/>
  <c r="G12" i="61"/>
  <c r="F12" i="61"/>
  <c r="E12" i="61"/>
  <c r="D12" i="61"/>
  <c r="C12" i="61"/>
  <c r="B12" i="61"/>
  <c r="AE11" i="61"/>
  <c r="AD11" i="61"/>
  <c r="AC11" i="61"/>
  <c r="AB11" i="61"/>
  <c r="AA11" i="61"/>
  <c r="Z11" i="61"/>
  <c r="Y11" i="61"/>
  <c r="X11" i="61"/>
  <c r="W11" i="61"/>
  <c r="V11" i="61"/>
  <c r="U11" i="61"/>
  <c r="T11" i="61"/>
  <c r="S11" i="61"/>
  <c r="R11" i="61"/>
  <c r="Q11" i="61"/>
  <c r="P11" i="61"/>
  <c r="O11" i="61"/>
  <c r="N11" i="61"/>
  <c r="M11" i="61"/>
  <c r="L11" i="61"/>
  <c r="K11" i="61"/>
  <c r="J11" i="61"/>
  <c r="I11" i="61"/>
  <c r="H11" i="61"/>
  <c r="G11" i="61"/>
  <c r="F11" i="61"/>
  <c r="E11" i="61"/>
  <c r="D11" i="61"/>
  <c r="C11" i="61"/>
  <c r="B11" i="61"/>
  <c r="AE10" i="61"/>
  <c r="AD10" i="61"/>
  <c r="AC10" i="61"/>
  <c r="AB10" i="61"/>
  <c r="AA10" i="61"/>
  <c r="Z10" i="61"/>
  <c r="Y10" i="61"/>
  <c r="X10" i="61"/>
  <c r="W10" i="61"/>
  <c r="V10" i="61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B10" i="61"/>
  <c r="AE9" i="61"/>
  <c r="AD9" i="61"/>
  <c r="AC9" i="61"/>
  <c r="AB9" i="61"/>
  <c r="AA9" i="61"/>
  <c r="Z9" i="61"/>
  <c r="Y9" i="61"/>
  <c r="X9" i="61"/>
  <c r="W9" i="61"/>
  <c r="V9" i="61"/>
  <c r="U9" i="61"/>
  <c r="T9" i="61"/>
  <c r="S9" i="61"/>
  <c r="R9" i="61"/>
  <c r="Q9" i="61"/>
  <c r="P9" i="61"/>
  <c r="O9" i="61"/>
  <c r="N9" i="61"/>
  <c r="M9" i="61"/>
  <c r="L9" i="61"/>
  <c r="K9" i="61"/>
  <c r="J9" i="61"/>
  <c r="I9" i="61"/>
  <c r="H9" i="61"/>
  <c r="G9" i="61"/>
  <c r="F9" i="61"/>
  <c r="E9" i="61"/>
  <c r="D9" i="61"/>
  <c r="C9" i="61"/>
  <c r="B9" i="61"/>
  <c r="D9" i="29" l="1"/>
  <c r="G9" i="29" l="1"/>
  <c r="G10" i="29"/>
  <c r="G11" i="29"/>
  <c r="G12" i="29"/>
  <c r="G13" i="29"/>
  <c r="G14" i="29"/>
  <c r="G15" i="29"/>
  <c r="E9" i="29"/>
  <c r="F9" i="29"/>
  <c r="E10" i="29"/>
  <c r="F10" i="29"/>
  <c r="E11" i="29"/>
  <c r="F11" i="29"/>
  <c r="E12" i="29"/>
  <c r="F12" i="29"/>
  <c r="E13" i="29"/>
  <c r="F13" i="29"/>
  <c r="E14" i="29"/>
  <c r="F14" i="29"/>
  <c r="E15" i="29"/>
  <c r="F15" i="29"/>
  <c r="E16" i="29"/>
  <c r="F16" i="29"/>
  <c r="E17" i="29"/>
  <c r="F17" i="29"/>
  <c r="E18" i="29"/>
  <c r="F18" i="29"/>
  <c r="E19" i="29"/>
  <c r="F19" i="29"/>
  <c r="E20" i="29"/>
  <c r="F20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C95" i="29" l="1"/>
  <c r="K20" i="26"/>
  <c r="C9" i="26"/>
  <c r="D9" i="26"/>
  <c r="E9" i="26"/>
  <c r="F9" i="26"/>
  <c r="G9" i="26"/>
  <c r="H9" i="26"/>
  <c r="I9" i="26"/>
  <c r="J9" i="26"/>
  <c r="K9" i="26"/>
  <c r="L9" i="26"/>
  <c r="M9" i="26"/>
  <c r="N9" i="26"/>
  <c r="C10" i="26"/>
  <c r="D10" i="26"/>
  <c r="E10" i="26"/>
  <c r="F10" i="26"/>
  <c r="G10" i="26"/>
  <c r="H10" i="26"/>
  <c r="I10" i="26"/>
  <c r="J10" i="26"/>
  <c r="K10" i="26"/>
  <c r="L10" i="26"/>
  <c r="M10" i="26"/>
  <c r="N10" i="26"/>
  <c r="C11" i="26"/>
  <c r="D11" i="26"/>
  <c r="E11" i="26"/>
  <c r="F11" i="26"/>
  <c r="G11" i="26"/>
  <c r="H11" i="26"/>
  <c r="I11" i="26"/>
  <c r="J11" i="26"/>
  <c r="K11" i="26"/>
  <c r="L11" i="26"/>
  <c r="N11" i="26"/>
  <c r="C12" i="26"/>
  <c r="D12" i="26"/>
  <c r="E12" i="26"/>
  <c r="F12" i="26"/>
  <c r="G12" i="26"/>
  <c r="H12" i="26"/>
  <c r="I12" i="26"/>
  <c r="J12" i="26"/>
  <c r="K12" i="26"/>
  <c r="L12" i="26"/>
  <c r="M12" i="26"/>
  <c r="N12" i="26"/>
  <c r="C13" i="26"/>
  <c r="D13" i="26"/>
  <c r="E13" i="26"/>
  <c r="F13" i="26"/>
  <c r="G13" i="26"/>
  <c r="H13" i="26"/>
  <c r="I13" i="26"/>
  <c r="J13" i="26"/>
  <c r="K13" i="26"/>
  <c r="L13" i="26"/>
  <c r="M13" i="26"/>
  <c r="N13" i="26"/>
  <c r="C14" i="26"/>
  <c r="D14" i="26"/>
  <c r="E14" i="26"/>
  <c r="F14" i="26"/>
  <c r="G14" i="26"/>
  <c r="H14" i="26"/>
  <c r="I14" i="26"/>
  <c r="J14" i="26"/>
  <c r="K14" i="26"/>
  <c r="L14" i="26"/>
  <c r="M14" i="26"/>
  <c r="N14" i="26"/>
  <c r="C15" i="26"/>
  <c r="D15" i="26"/>
  <c r="E15" i="26"/>
  <c r="F15" i="26"/>
  <c r="G15" i="26"/>
  <c r="H15" i="26"/>
  <c r="I15" i="26"/>
  <c r="J15" i="26"/>
  <c r="K15" i="26"/>
  <c r="L15" i="26"/>
  <c r="M15" i="26"/>
  <c r="N15" i="26"/>
  <c r="C16" i="26"/>
  <c r="D16" i="26"/>
  <c r="E16" i="26"/>
  <c r="F16" i="26"/>
  <c r="G16" i="26"/>
  <c r="H16" i="26"/>
  <c r="I16" i="26"/>
  <c r="J16" i="26"/>
  <c r="K16" i="26"/>
  <c r="L16" i="26"/>
  <c r="M16" i="26"/>
  <c r="N16" i="26"/>
  <c r="C17" i="26"/>
  <c r="D17" i="26"/>
  <c r="E17" i="26"/>
  <c r="F17" i="26"/>
  <c r="G17" i="26"/>
  <c r="H17" i="26"/>
  <c r="I17" i="26"/>
  <c r="J17" i="26"/>
  <c r="K17" i="26"/>
  <c r="L17" i="26"/>
  <c r="M17" i="26"/>
  <c r="N17" i="26"/>
  <c r="C18" i="26"/>
  <c r="D18" i="26"/>
  <c r="E18" i="26"/>
  <c r="F18" i="26"/>
  <c r="G18" i="26"/>
  <c r="H18" i="26"/>
  <c r="I18" i="26"/>
  <c r="J18" i="26"/>
  <c r="K18" i="26"/>
  <c r="L18" i="26"/>
  <c r="M18" i="26"/>
  <c r="N18" i="26"/>
  <c r="C19" i="26"/>
  <c r="D19" i="26"/>
  <c r="E19" i="26"/>
  <c r="F19" i="26"/>
  <c r="G19" i="26"/>
  <c r="H19" i="26"/>
  <c r="I19" i="26"/>
  <c r="J19" i="26"/>
  <c r="K19" i="26"/>
  <c r="L19" i="26"/>
  <c r="M19" i="26"/>
  <c r="N19" i="26"/>
  <c r="C20" i="26"/>
  <c r="D20" i="26"/>
  <c r="E20" i="26"/>
  <c r="F20" i="26"/>
  <c r="G20" i="26"/>
  <c r="H20" i="26"/>
  <c r="I20" i="26"/>
  <c r="J20" i="26"/>
  <c r="L20" i="26"/>
  <c r="M20" i="26"/>
  <c r="N20" i="26"/>
  <c r="C21" i="26"/>
  <c r="D21" i="26"/>
  <c r="E21" i="26"/>
  <c r="F21" i="26"/>
  <c r="G21" i="26"/>
  <c r="H21" i="26"/>
  <c r="I21" i="26"/>
  <c r="J21" i="26"/>
  <c r="K21" i="26"/>
  <c r="L21" i="26"/>
  <c r="M21" i="26"/>
  <c r="N21" i="26"/>
  <c r="C22" i="26"/>
  <c r="D22" i="26"/>
  <c r="E22" i="26"/>
  <c r="F22" i="26"/>
  <c r="G22" i="26"/>
  <c r="H22" i="26"/>
  <c r="I22" i="26"/>
  <c r="J22" i="26"/>
  <c r="K22" i="26"/>
  <c r="L22" i="26"/>
  <c r="M22" i="26"/>
  <c r="N22" i="26"/>
  <c r="C23" i="26"/>
  <c r="D23" i="26"/>
  <c r="E23" i="26"/>
  <c r="F23" i="26"/>
  <c r="G23" i="26"/>
  <c r="H23" i="26"/>
  <c r="I23" i="26"/>
  <c r="J23" i="26"/>
  <c r="K23" i="26"/>
  <c r="L23" i="26"/>
  <c r="M23" i="26"/>
  <c r="N23" i="26"/>
  <c r="C24" i="26"/>
  <c r="D24" i="26"/>
  <c r="E24" i="26"/>
  <c r="F24" i="26"/>
  <c r="G24" i="26"/>
  <c r="H24" i="26"/>
  <c r="I24" i="26"/>
  <c r="J24" i="26"/>
  <c r="K24" i="26"/>
  <c r="L24" i="26"/>
  <c r="M24" i="26"/>
  <c r="N24" i="26"/>
  <c r="C25" i="26"/>
  <c r="D25" i="26"/>
  <c r="E25" i="26"/>
  <c r="F25" i="26"/>
  <c r="G25" i="26"/>
  <c r="H25" i="26"/>
  <c r="I25" i="26"/>
  <c r="J25" i="26"/>
  <c r="K25" i="26"/>
  <c r="L25" i="26"/>
  <c r="M25" i="26"/>
  <c r="N25" i="26"/>
  <c r="C26" i="26"/>
  <c r="D26" i="26"/>
  <c r="E26" i="26"/>
  <c r="F26" i="26"/>
  <c r="G26" i="26"/>
  <c r="H26" i="26"/>
  <c r="I26" i="26"/>
  <c r="J26" i="26"/>
  <c r="K26" i="26"/>
  <c r="L26" i="26"/>
  <c r="M26" i="26"/>
  <c r="N26" i="26"/>
  <c r="C27" i="26"/>
  <c r="D27" i="26"/>
  <c r="E27" i="26"/>
  <c r="F27" i="26"/>
  <c r="G27" i="26"/>
  <c r="H27" i="26"/>
  <c r="I27" i="26"/>
  <c r="J27" i="26"/>
  <c r="K27" i="26"/>
  <c r="L27" i="26"/>
  <c r="M27" i="26"/>
  <c r="N27" i="26"/>
  <c r="C28" i="26"/>
  <c r="D28" i="26"/>
  <c r="E28" i="26"/>
  <c r="F28" i="26"/>
  <c r="G28" i="26"/>
  <c r="H28" i="26"/>
  <c r="I28" i="26"/>
  <c r="J28" i="26"/>
  <c r="K28" i="26"/>
  <c r="L28" i="26"/>
  <c r="M28" i="26"/>
  <c r="N28" i="26"/>
  <c r="C29" i="26"/>
  <c r="D29" i="26"/>
  <c r="E29" i="26"/>
  <c r="F29" i="26"/>
  <c r="G29" i="26"/>
  <c r="H29" i="26"/>
  <c r="I29" i="26"/>
  <c r="J29" i="26"/>
  <c r="K29" i="26"/>
  <c r="L29" i="26"/>
  <c r="M29" i="26"/>
  <c r="N29" i="26"/>
  <c r="C30" i="26"/>
  <c r="D30" i="26"/>
  <c r="E30" i="26"/>
  <c r="F30" i="26"/>
  <c r="G30" i="26"/>
  <c r="H30" i="26"/>
  <c r="I30" i="26"/>
  <c r="J30" i="26"/>
  <c r="K30" i="26"/>
  <c r="L30" i="26"/>
  <c r="M30" i="26"/>
  <c r="N30" i="26"/>
  <c r="C31" i="26"/>
  <c r="D31" i="26"/>
  <c r="E31" i="26"/>
  <c r="F31" i="26"/>
  <c r="G31" i="26"/>
  <c r="H31" i="26"/>
  <c r="I31" i="26"/>
  <c r="J31" i="26"/>
  <c r="K31" i="26"/>
  <c r="L31" i="26"/>
  <c r="M31" i="26"/>
  <c r="N31" i="26"/>
  <c r="C32" i="26"/>
  <c r="D32" i="26"/>
  <c r="E32" i="26"/>
  <c r="F32" i="26"/>
  <c r="G32" i="26"/>
  <c r="H32" i="26"/>
  <c r="I32" i="26"/>
  <c r="J32" i="26"/>
  <c r="K32" i="26"/>
  <c r="L32" i="26"/>
  <c r="M32" i="26"/>
  <c r="N32" i="26"/>
  <c r="C33" i="26"/>
  <c r="D33" i="26"/>
  <c r="E33" i="26"/>
  <c r="F33" i="26"/>
  <c r="G33" i="26"/>
  <c r="H33" i="26"/>
  <c r="I33" i="26"/>
  <c r="J33" i="26"/>
  <c r="K33" i="26"/>
  <c r="L33" i="26"/>
  <c r="M33" i="26"/>
  <c r="N33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9" i="26"/>
  <c r="K29" i="11" l="1"/>
  <c r="K30" i="11"/>
  <c r="K31" i="11"/>
  <c r="K32" i="11"/>
  <c r="K33" i="11"/>
  <c r="K34" i="11"/>
  <c r="K35" i="11"/>
  <c r="K36" i="11"/>
  <c r="K37" i="11"/>
  <c r="K38" i="11"/>
  <c r="K39" i="11"/>
  <c r="K40" i="11"/>
  <c r="K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28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9" i="11"/>
  <c r="J17" i="58" l="1"/>
  <c r="K17" i="58"/>
  <c r="M17" i="58"/>
  <c r="L17" i="58" s="1"/>
  <c r="L45" i="11" l="1"/>
  <c r="B81" i="29" l="1"/>
  <c r="T9" i="29" l="1"/>
  <c r="U9" i="29"/>
  <c r="V9" i="29"/>
  <c r="W9" i="29"/>
  <c r="X9" i="29"/>
  <c r="Y9" i="29"/>
  <c r="Z9" i="29"/>
  <c r="AA9" i="29"/>
  <c r="AB9" i="29"/>
  <c r="AC9" i="29"/>
  <c r="AD9" i="29"/>
  <c r="AE9" i="29"/>
  <c r="AF9" i="29"/>
  <c r="T10" i="29"/>
  <c r="U10" i="29"/>
  <c r="V10" i="29"/>
  <c r="W10" i="29"/>
  <c r="X10" i="29"/>
  <c r="Y10" i="29"/>
  <c r="Z10" i="29"/>
  <c r="AA10" i="29"/>
  <c r="AB10" i="29"/>
  <c r="AC10" i="29"/>
  <c r="AD10" i="29"/>
  <c r="AF10" i="29"/>
  <c r="T11" i="29"/>
  <c r="U11" i="29"/>
  <c r="V11" i="29"/>
  <c r="W11" i="29"/>
  <c r="X11" i="29"/>
  <c r="Y11" i="29"/>
  <c r="Z11" i="29"/>
  <c r="AA11" i="29"/>
  <c r="AB11" i="29"/>
  <c r="AC11" i="29"/>
  <c r="AD11" i="29"/>
  <c r="AE11" i="29"/>
  <c r="AF11" i="29"/>
  <c r="T12" i="29"/>
  <c r="U12" i="29"/>
  <c r="V12" i="29"/>
  <c r="W12" i="29"/>
  <c r="X12" i="29"/>
  <c r="Y12" i="29"/>
  <c r="Z12" i="29"/>
  <c r="AA12" i="29"/>
  <c r="AB12" i="29"/>
  <c r="AC12" i="29"/>
  <c r="AD12" i="29"/>
  <c r="AE12" i="29"/>
  <c r="AF12" i="29"/>
  <c r="T13" i="29"/>
  <c r="U13" i="29"/>
  <c r="V13" i="29"/>
  <c r="W13" i="29"/>
  <c r="X13" i="29"/>
  <c r="Y13" i="29"/>
  <c r="Z13" i="29"/>
  <c r="AA13" i="29"/>
  <c r="AB13" i="29"/>
  <c r="AC13" i="29"/>
  <c r="AD13" i="29"/>
  <c r="AE13" i="29"/>
  <c r="AF13" i="29"/>
  <c r="T14" i="29"/>
  <c r="U14" i="29"/>
  <c r="V14" i="29"/>
  <c r="W14" i="29"/>
  <c r="X14" i="29"/>
  <c r="Y14" i="29"/>
  <c r="Z14" i="29"/>
  <c r="AA14" i="29"/>
  <c r="AB14" i="29"/>
  <c r="AC14" i="29"/>
  <c r="AD14" i="29"/>
  <c r="AE14" i="29"/>
  <c r="AF14" i="29"/>
  <c r="T15" i="29"/>
  <c r="U15" i="29"/>
  <c r="V15" i="29"/>
  <c r="W15" i="29"/>
  <c r="X15" i="29"/>
  <c r="Y15" i="29"/>
  <c r="Z15" i="29"/>
  <c r="AA15" i="29"/>
  <c r="AB15" i="29"/>
  <c r="AC15" i="29"/>
  <c r="AD15" i="29"/>
  <c r="AE15" i="29"/>
  <c r="AF15" i="29"/>
  <c r="T16" i="29"/>
  <c r="U16" i="29"/>
  <c r="V16" i="29"/>
  <c r="W16" i="29"/>
  <c r="X16" i="29"/>
  <c r="Y16" i="29"/>
  <c r="Z16" i="29"/>
  <c r="AA16" i="29"/>
  <c r="AB16" i="29"/>
  <c r="AC16" i="29"/>
  <c r="AD16" i="29"/>
  <c r="AE16" i="29"/>
  <c r="AF16" i="29"/>
  <c r="T17" i="29"/>
  <c r="U17" i="29"/>
  <c r="V17" i="29"/>
  <c r="W17" i="29"/>
  <c r="X17" i="29"/>
  <c r="Y17" i="29"/>
  <c r="Z17" i="29"/>
  <c r="AA17" i="29"/>
  <c r="AB17" i="29"/>
  <c r="AC17" i="29"/>
  <c r="AD17" i="29"/>
  <c r="AE17" i="29"/>
  <c r="AF17" i="29"/>
  <c r="T18" i="29"/>
  <c r="U18" i="29"/>
  <c r="V18" i="29"/>
  <c r="W18" i="29"/>
  <c r="X18" i="29"/>
  <c r="Y18" i="29"/>
  <c r="Z18" i="29"/>
  <c r="AA18" i="29"/>
  <c r="AB18" i="29"/>
  <c r="AC18" i="29"/>
  <c r="AD18" i="29"/>
  <c r="AE18" i="29"/>
  <c r="AF18" i="29"/>
  <c r="T19" i="29"/>
  <c r="U19" i="29"/>
  <c r="V19" i="29"/>
  <c r="W19" i="29"/>
  <c r="X19" i="29"/>
  <c r="Y19" i="29"/>
  <c r="Z19" i="29"/>
  <c r="AA19" i="29"/>
  <c r="AB19" i="29"/>
  <c r="AC19" i="29"/>
  <c r="AD19" i="29"/>
  <c r="AE19" i="29"/>
  <c r="AF19" i="29"/>
  <c r="T20" i="29"/>
  <c r="U20" i="29"/>
  <c r="V20" i="29"/>
  <c r="W20" i="29"/>
  <c r="X20" i="29"/>
  <c r="Y20" i="29"/>
  <c r="Z20" i="29"/>
  <c r="AA20" i="29"/>
  <c r="AB20" i="29"/>
  <c r="AC20" i="29"/>
  <c r="AD20" i="29"/>
  <c r="AE20" i="29"/>
  <c r="AF20" i="29"/>
  <c r="T21" i="29"/>
  <c r="U21" i="29"/>
  <c r="V21" i="29"/>
  <c r="W21" i="29"/>
  <c r="X21" i="29"/>
  <c r="Y21" i="29"/>
  <c r="Z21" i="29"/>
  <c r="AA21" i="29"/>
  <c r="AB21" i="29"/>
  <c r="AC21" i="29"/>
  <c r="AD21" i="29"/>
  <c r="AE21" i="29"/>
  <c r="AF21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T23" i="29"/>
  <c r="U23" i="29"/>
  <c r="V23" i="29"/>
  <c r="W23" i="29"/>
  <c r="X23" i="29"/>
  <c r="Y23" i="29"/>
  <c r="Z23" i="29"/>
  <c r="AA23" i="29"/>
  <c r="AB23" i="29"/>
  <c r="AC23" i="29"/>
  <c r="AD23" i="29"/>
  <c r="AE23" i="29"/>
  <c r="AF23" i="29"/>
  <c r="T24" i="29"/>
  <c r="U24" i="29"/>
  <c r="V24" i="29"/>
  <c r="W24" i="29"/>
  <c r="X24" i="29"/>
  <c r="Y24" i="29"/>
  <c r="Z24" i="29"/>
  <c r="AA24" i="29"/>
  <c r="AB24" i="29"/>
  <c r="AC24" i="29"/>
  <c r="AD24" i="29"/>
  <c r="AE24" i="29"/>
  <c r="AF24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AF25" i="29"/>
  <c r="T26" i="29"/>
  <c r="U26" i="29"/>
  <c r="V26" i="29"/>
  <c r="W26" i="29"/>
  <c r="X26" i="29"/>
  <c r="Y26" i="29"/>
  <c r="Z26" i="29"/>
  <c r="AA26" i="29"/>
  <c r="AB26" i="29"/>
  <c r="AC26" i="29"/>
  <c r="AD26" i="29"/>
  <c r="AE26" i="29"/>
  <c r="AF26" i="29"/>
  <c r="T27" i="29"/>
  <c r="U27" i="29"/>
  <c r="V27" i="29"/>
  <c r="W27" i="29"/>
  <c r="X27" i="29"/>
  <c r="Y27" i="29"/>
  <c r="Z27" i="29"/>
  <c r="AA27" i="29"/>
  <c r="AB27" i="29"/>
  <c r="AC27" i="29"/>
  <c r="AD27" i="29"/>
  <c r="AE27" i="29"/>
  <c r="AF27" i="29"/>
  <c r="T28" i="29"/>
  <c r="U28" i="29"/>
  <c r="V28" i="29"/>
  <c r="W28" i="29"/>
  <c r="X28" i="29"/>
  <c r="Y28" i="29"/>
  <c r="Z28" i="29"/>
  <c r="AA28" i="29"/>
  <c r="AB28" i="29"/>
  <c r="AC28" i="29"/>
  <c r="AD28" i="29"/>
  <c r="AE28" i="29"/>
  <c r="AF28" i="29"/>
  <c r="T29" i="29"/>
  <c r="U29" i="29"/>
  <c r="V29" i="29"/>
  <c r="W29" i="29"/>
  <c r="X29" i="29"/>
  <c r="Y29" i="29"/>
  <c r="Z29" i="29"/>
  <c r="AA29" i="29"/>
  <c r="AB29" i="29"/>
  <c r="AC29" i="29"/>
  <c r="AD29" i="29"/>
  <c r="AE29" i="29"/>
  <c r="AF29" i="29"/>
  <c r="T30" i="29"/>
  <c r="U30" i="29"/>
  <c r="V30" i="29"/>
  <c r="W30" i="29"/>
  <c r="X30" i="29"/>
  <c r="Y30" i="29"/>
  <c r="Z30" i="29"/>
  <c r="AA30" i="29"/>
  <c r="AB30" i="29"/>
  <c r="AC30" i="29"/>
  <c r="AD30" i="29"/>
  <c r="AE30" i="29"/>
  <c r="AF30" i="29"/>
  <c r="T31" i="29"/>
  <c r="U31" i="29"/>
  <c r="V31" i="29"/>
  <c r="W31" i="29"/>
  <c r="X31" i="29"/>
  <c r="Y31" i="29"/>
  <c r="Z31" i="29"/>
  <c r="AA31" i="29"/>
  <c r="AB31" i="29"/>
  <c r="AC31" i="29"/>
  <c r="AD31" i="29"/>
  <c r="AE31" i="29"/>
  <c r="AF31" i="29"/>
  <c r="T32" i="29"/>
  <c r="U32" i="29"/>
  <c r="V32" i="29"/>
  <c r="W32" i="29"/>
  <c r="X32" i="29"/>
  <c r="Y32" i="29"/>
  <c r="Z32" i="29"/>
  <c r="AA32" i="29"/>
  <c r="AB32" i="29"/>
  <c r="AC32" i="29"/>
  <c r="AD32" i="29"/>
  <c r="AE32" i="29"/>
  <c r="AF32" i="29"/>
  <c r="T33" i="29"/>
  <c r="U33" i="29"/>
  <c r="V33" i="29"/>
  <c r="W33" i="29"/>
  <c r="X33" i="29"/>
  <c r="Y33" i="29"/>
  <c r="Z33" i="29"/>
  <c r="AA33" i="29"/>
  <c r="AB33" i="29"/>
  <c r="AC33" i="29"/>
  <c r="AD33" i="29"/>
  <c r="AE33" i="29"/>
  <c r="AF33" i="29"/>
  <c r="T34" i="29"/>
  <c r="U34" i="29"/>
  <c r="V34" i="29"/>
  <c r="W34" i="29"/>
  <c r="X34" i="29"/>
  <c r="Y34" i="29"/>
  <c r="Z34" i="29"/>
  <c r="AA34" i="29"/>
  <c r="AB34" i="29"/>
  <c r="AC34" i="29"/>
  <c r="AD34" i="29"/>
  <c r="AE34" i="29"/>
  <c r="AF34" i="29"/>
  <c r="T35" i="29"/>
  <c r="U35" i="29"/>
  <c r="V35" i="29"/>
  <c r="W35" i="29"/>
  <c r="X35" i="29"/>
  <c r="Y35" i="29"/>
  <c r="Z35" i="29"/>
  <c r="AA35" i="29"/>
  <c r="AB35" i="29"/>
  <c r="AC35" i="29"/>
  <c r="AD35" i="29"/>
  <c r="AE35" i="29"/>
  <c r="AF35" i="29"/>
  <c r="T36" i="29"/>
  <c r="U36" i="29"/>
  <c r="V36" i="29"/>
  <c r="W36" i="29"/>
  <c r="X36" i="29"/>
  <c r="Y36" i="29"/>
  <c r="Z36" i="29"/>
  <c r="AA36" i="29"/>
  <c r="AB36" i="29"/>
  <c r="AC36" i="29"/>
  <c r="AD36" i="29"/>
  <c r="AE36" i="29"/>
  <c r="AF36" i="29"/>
  <c r="H9" i="29"/>
  <c r="I9" i="29"/>
  <c r="J9" i="29"/>
  <c r="K9" i="29"/>
  <c r="L9" i="29"/>
  <c r="M9" i="29"/>
  <c r="N9" i="29"/>
  <c r="O9" i="29"/>
  <c r="P9" i="29"/>
  <c r="Q9" i="29"/>
  <c r="R9" i="29"/>
  <c r="S9" i="29"/>
  <c r="H10" i="29"/>
  <c r="I10" i="29"/>
  <c r="J10" i="29"/>
  <c r="K10" i="29"/>
  <c r="L10" i="29"/>
  <c r="M10" i="29"/>
  <c r="N10" i="29"/>
  <c r="O10" i="29"/>
  <c r="P10" i="29"/>
  <c r="Q10" i="29"/>
  <c r="R10" i="29"/>
  <c r="S10" i="29"/>
  <c r="H11" i="29"/>
  <c r="I11" i="29"/>
  <c r="J11" i="29"/>
  <c r="K11" i="29"/>
  <c r="L11" i="29"/>
  <c r="M11" i="29"/>
  <c r="N11" i="29"/>
  <c r="O11" i="29"/>
  <c r="P11" i="29"/>
  <c r="Q11" i="29"/>
  <c r="R11" i="29"/>
  <c r="S11" i="29"/>
  <c r="H12" i="29"/>
  <c r="I12" i="29"/>
  <c r="J12" i="29"/>
  <c r="K12" i="29"/>
  <c r="L12" i="29"/>
  <c r="M12" i="29"/>
  <c r="N12" i="29"/>
  <c r="O12" i="29"/>
  <c r="P12" i="29"/>
  <c r="Q12" i="29"/>
  <c r="R12" i="29"/>
  <c r="S12" i="29"/>
  <c r="I13" i="29"/>
  <c r="J13" i="29"/>
  <c r="K13" i="29"/>
  <c r="L13" i="29"/>
  <c r="M13" i="29"/>
  <c r="N13" i="29"/>
  <c r="O13" i="29"/>
  <c r="P13" i="29"/>
  <c r="Q13" i="29"/>
  <c r="R13" i="29"/>
  <c r="S13" i="29"/>
  <c r="H14" i="29"/>
  <c r="I14" i="29"/>
  <c r="J14" i="29"/>
  <c r="K14" i="29"/>
  <c r="L14" i="29"/>
  <c r="M14" i="29"/>
  <c r="N14" i="29"/>
  <c r="O14" i="29"/>
  <c r="P14" i="29"/>
  <c r="Q14" i="29"/>
  <c r="R14" i="29"/>
  <c r="S14" i="29"/>
  <c r="I15" i="29"/>
  <c r="J15" i="29"/>
  <c r="K15" i="29"/>
  <c r="L15" i="29"/>
  <c r="M15" i="29"/>
  <c r="N15" i="29"/>
  <c r="O15" i="29"/>
  <c r="P15" i="29"/>
  <c r="R15" i="29"/>
  <c r="S15" i="29"/>
  <c r="G16" i="29"/>
  <c r="H16" i="29"/>
  <c r="I16" i="29"/>
  <c r="J16" i="29"/>
  <c r="K16" i="29"/>
  <c r="L16" i="29"/>
  <c r="M16" i="29"/>
  <c r="N16" i="29"/>
  <c r="O16" i="29"/>
  <c r="P16" i="29"/>
  <c r="Q16" i="29"/>
  <c r="R16" i="29"/>
  <c r="S16" i="29"/>
  <c r="G17" i="29"/>
  <c r="H17" i="29"/>
  <c r="I17" i="29"/>
  <c r="J17" i="29"/>
  <c r="K17" i="29"/>
  <c r="L17" i="29"/>
  <c r="M17" i="29"/>
  <c r="N17" i="29"/>
  <c r="O17" i="29"/>
  <c r="P17" i="29"/>
  <c r="Q17" i="29"/>
  <c r="R17" i="29"/>
  <c r="S17" i="29"/>
  <c r="G18" i="29"/>
  <c r="H18" i="29"/>
  <c r="I18" i="29"/>
  <c r="J18" i="29"/>
  <c r="K18" i="29"/>
  <c r="L18" i="29"/>
  <c r="M18" i="29"/>
  <c r="N18" i="29"/>
  <c r="O18" i="29"/>
  <c r="P18" i="29"/>
  <c r="Q18" i="29"/>
  <c r="R18" i="29"/>
  <c r="S18" i="29"/>
  <c r="G19" i="29"/>
  <c r="H19" i="29"/>
  <c r="I19" i="29"/>
  <c r="J19" i="29"/>
  <c r="K19" i="29"/>
  <c r="L19" i="29"/>
  <c r="M19" i="29"/>
  <c r="N19" i="29"/>
  <c r="O19" i="29"/>
  <c r="P19" i="29"/>
  <c r="Q19" i="29"/>
  <c r="R19" i="29"/>
  <c r="S19" i="29"/>
  <c r="G20" i="29"/>
  <c r="H20" i="29"/>
  <c r="I20" i="29"/>
  <c r="J20" i="29"/>
  <c r="K20" i="29"/>
  <c r="L20" i="29"/>
  <c r="M20" i="29"/>
  <c r="N20" i="29"/>
  <c r="O20" i="29"/>
  <c r="P20" i="29"/>
  <c r="Q20" i="29"/>
  <c r="R20" i="29"/>
  <c r="S20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Q21" i="29"/>
  <c r="R21" i="29"/>
  <c r="S21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Q23" i="29"/>
  <c r="R23" i="29"/>
  <c r="S23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S24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C26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S26" i="29"/>
  <c r="C27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P27" i="29"/>
  <c r="Q27" i="29"/>
  <c r="R27" i="29"/>
  <c r="S27" i="29"/>
  <c r="C28" i="29"/>
  <c r="D28" i="29"/>
  <c r="E28" i="29"/>
  <c r="F28" i="29"/>
  <c r="G28" i="29"/>
  <c r="H28" i="29"/>
  <c r="I28" i="29"/>
  <c r="J28" i="29"/>
  <c r="K28" i="29"/>
  <c r="L28" i="29"/>
  <c r="M28" i="29"/>
  <c r="N28" i="29"/>
  <c r="O28" i="29"/>
  <c r="P28" i="29"/>
  <c r="Q28" i="29"/>
  <c r="R28" i="29"/>
  <c r="S28" i="29"/>
  <c r="C29" i="29"/>
  <c r="D29" i="29"/>
  <c r="E29" i="29"/>
  <c r="F29" i="29"/>
  <c r="G29" i="29"/>
  <c r="H29" i="29"/>
  <c r="I29" i="29"/>
  <c r="J29" i="29"/>
  <c r="K29" i="29"/>
  <c r="L29" i="29"/>
  <c r="M29" i="29"/>
  <c r="N29" i="29"/>
  <c r="O29" i="29"/>
  <c r="P29" i="29"/>
  <c r="Q29" i="29"/>
  <c r="R29" i="29"/>
  <c r="S29" i="29"/>
  <c r="C30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S30" i="29"/>
  <c r="C31" i="29"/>
  <c r="D31" i="29"/>
  <c r="E31" i="29"/>
  <c r="F31" i="29"/>
  <c r="G31" i="29"/>
  <c r="H31" i="29"/>
  <c r="I31" i="29"/>
  <c r="J31" i="29"/>
  <c r="K31" i="29"/>
  <c r="L31" i="29"/>
  <c r="M31" i="29"/>
  <c r="N31" i="29"/>
  <c r="O31" i="29"/>
  <c r="P31" i="29"/>
  <c r="Q31" i="29"/>
  <c r="R31" i="29"/>
  <c r="S31" i="29"/>
  <c r="C32" i="29"/>
  <c r="D32" i="29"/>
  <c r="E32" i="29"/>
  <c r="F32" i="29"/>
  <c r="G32" i="29"/>
  <c r="H32" i="29"/>
  <c r="I32" i="29"/>
  <c r="J32" i="29"/>
  <c r="K32" i="29"/>
  <c r="L32" i="29"/>
  <c r="M32" i="29"/>
  <c r="N32" i="29"/>
  <c r="O32" i="29"/>
  <c r="P32" i="29"/>
  <c r="Q32" i="29"/>
  <c r="R32" i="29"/>
  <c r="S32" i="29"/>
  <c r="C33" i="29"/>
  <c r="D33" i="29"/>
  <c r="E33" i="29"/>
  <c r="F33" i="29"/>
  <c r="G33" i="29"/>
  <c r="H33" i="29"/>
  <c r="I33" i="29"/>
  <c r="J33" i="29"/>
  <c r="K33" i="29"/>
  <c r="L33" i="29"/>
  <c r="M33" i="29"/>
  <c r="N33" i="29"/>
  <c r="O33" i="29"/>
  <c r="P33" i="29"/>
  <c r="Q33" i="29"/>
  <c r="R33" i="29"/>
  <c r="S33" i="29"/>
  <c r="C34" i="29"/>
  <c r="D34" i="29"/>
  <c r="E34" i="29"/>
  <c r="F34" i="29"/>
  <c r="G34" i="29"/>
  <c r="H34" i="29"/>
  <c r="I34" i="29"/>
  <c r="J34" i="29"/>
  <c r="K34" i="29"/>
  <c r="L34" i="29"/>
  <c r="M34" i="29"/>
  <c r="N34" i="29"/>
  <c r="O34" i="29"/>
  <c r="P34" i="29"/>
  <c r="Q34" i="29"/>
  <c r="R34" i="29"/>
  <c r="S34" i="29"/>
  <c r="C35" i="29"/>
  <c r="D35" i="29"/>
  <c r="E35" i="29"/>
  <c r="F35" i="29"/>
  <c r="G35" i="29"/>
  <c r="H35" i="29"/>
  <c r="I35" i="29"/>
  <c r="J35" i="29"/>
  <c r="K35" i="29"/>
  <c r="L35" i="29"/>
  <c r="M35" i="29"/>
  <c r="N35" i="29"/>
  <c r="O35" i="29"/>
  <c r="P35" i="29"/>
  <c r="Q35" i="29"/>
  <c r="R35" i="29"/>
  <c r="S35" i="29"/>
  <c r="C36" i="29"/>
  <c r="D36" i="29"/>
  <c r="E36" i="29"/>
  <c r="F36" i="29"/>
  <c r="G36" i="29"/>
  <c r="H36" i="29"/>
  <c r="I36" i="29"/>
  <c r="J36" i="29"/>
  <c r="K36" i="29"/>
  <c r="L36" i="29"/>
  <c r="M36" i="29"/>
  <c r="N36" i="29"/>
  <c r="O36" i="29"/>
  <c r="P36" i="29"/>
  <c r="Q36" i="29"/>
  <c r="R36" i="29"/>
  <c r="S36" i="29"/>
  <c r="B34" i="29"/>
  <c r="B35" i="29"/>
  <c r="B36" i="29"/>
  <c r="B27" i="29"/>
  <c r="B28" i="29"/>
  <c r="B29" i="29"/>
  <c r="B30" i="29"/>
  <c r="B31" i="29"/>
  <c r="B32" i="29"/>
  <c r="B33" i="29"/>
  <c r="D47" i="29"/>
  <c r="E9" i="20" l="1"/>
  <c r="H9" i="20" l="1"/>
  <c r="J34" i="25" l="1"/>
  <c r="L29" i="20"/>
  <c r="O15" i="20"/>
  <c r="K10" i="7" l="1"/>
  <c r="J10" i="7"/>
  <c r="J18" i="7" l="1"/>
  <c r="K18" i="7"/>
  <c r="L18" i="7"/>
  <c r="B80" i="29" l="1"/>
  <c r="C80" i="29"/>
  <c r="D80" i="29"/>
  <c r="E80" i="29"/>
  <c r="F80" i="29"/>
  <c r="G80" i="29"/>
  <c r="H80" i="29"/>
  <c r="I80" i="29"/>
  <c r="J80" i="29"/>
  <c r="K80" i="29"/>
  <c r="L80" i="29"/>
  <c r="M80" i="29"/>
  <c r="N80" i="29"/>
  <c r="O80" i="29"/>
  <c r="P80" i="29"/>
  <c r="Q80" i="29"/>
  <c r="R80" i="29"/>
  <c r="S80" i="29"/>
  <c r="T80" i="29"/>
  <c r="U80" i="29"/>
  <c r="V80" i="29"/>
  <c r="W80" i="29"/>
  <c r="X80" i="29"/>
  <c r="Y80" i="29"/>
  <c r="Z80" i="29"/>
  <c r="AA80" i="29"/>
  <c r="AB80" i="29"/>
  <c r="AC80" i="29"/>
  <c r="AD80" i="29"/>
  <c r="AE80" i="29"/>
  <c r="AF80" i="29"/>
  <c r="C81" i="29"/>
  <c r="D81" i="29"/>
  <c r="E81" i="29"/>
  <c r="F81" i="29"/>
  <c r="G81" i="29"/>
  <c r="H81" i="29"/>
  <c r="I81" i="29"/>
  <c r="J81" i="29"/>
  <c r="K81" i="29"/>
  <c r="L81" i="29"/>
  <c r="M81" i="29"/>
  <c r="N81" i="29"/>
  <c r="O81" i="29"/>
  <c r="P81" i="29"/>
  <c r="Q81" i="29"/>
  <c r="R81" i="29"/>
  <c r="S81" i="29"/>
  <c r="T81" i="29"/>
  <c r="U81" i="29"/>
  <c r="V81" i="29"/>
  <c r="W81" i="29"/>
  <c r="X81" i="29"/>
  <c r="Y81" i="29"/>
  <c r="Z81" i="29"/>
  <c r="AA81" i="29"/>
  <c r="AB81" i="29"/>
  <c r="AC81" i="29"/>
  <c r="AD81" i="29"/>
  <c r="AE81" i="29"/>
  <c r="AF81" i="29"/>
  <c r="B82" i="29"/>
  <c r="C82" i="29"/>
  <c r="D82" i="29"/>
  <c r="E82" i="29"/>
  <c r="F82" i="29"/>
  <c r="G82" i="29"/>
  <c r="H82" i="29"/>
  <c r="I82" i="29"/>
  <c r="J82" i="29"/>
  <c r="K82" i="29"/>
  <c r="L82" i="29"/>
  <c r="M82" i="29"/>
  <c r="N82" i="29"/>
  <c r="O82" i="29"/>
  <c r="P82" i="29"/>
  <c r="Q82" i="29"/>
  <c r="R82" i="29"/>
  <c r="S82" i="29"/>
  <c r="T82" i="29"/>
  <c r="U82" i="29"/>
  <c r="V82" i="29"/>
  <c r="W82" i="29"/>
  <c r="X82" i="29"/>
  <c r="Y82" i="29"/>
  <c r="Z82" i="29"/>
  <c r="AA82" i="29"/>
  <c r="AB82" i="29"/>
  <c r="AC82" i="29"/>
  <c r="AD82" i="29"/>
  <c r="AE82" i="29"/>
  <c r="AF82" i="29"/>
  <c r="B83" i="29"/>
  <c r="C83" i="29"/>
  <c r="D83" i="29"/>
  <c r="E83" i="29"/>
  <c r="F83" i="29"/>
  <c r="G83" i="29"/>
  <c r="H83" i="29"/>
  <c r="I83" i="29"/>
  <c r="J83" i="29"/>
  <c r="K83" i="29"/>
  <c r="L83" i="29"/>
  <c r="M83" i="29"/>
  <c r="N83" i="29"/>
  <c r="O83" i="29"/>
  <c r="P83" i="29"/>
  <c r="Q83" i="29"/>
  <c r="R83" i="29"/>
  <c r="S83" i="29"/>
  <c r="T83" i="29"/>
  <c r="U83" i="29"/>
  <c r="V83" i="29"/>
  <c r="W83" i="29"/>
  <c r="X83" i="29"/>
  <c r="Y83" i="29"/>
  <c r="Z83" i="29"/>
  <c r="AA83" i="29"/>
  <c r="AB83" i="29"/>
  <c r="AC83" i="29"/>
  <c r="AD83" i="29"/>
  <c r="AE83" i="29"/>
  <c r="AF83" i="29"/>
  <c r="B84" i="29"/>
  <c r="C84" i="29"/>
  <c r="D84" i="29"/>
  <c r="E84" i="29"/>
  <c r="F84" i="29"/>
  <c r="G84" i="29"/>
  <c r="H84" i="29"/>
  <c r="I84" i="29"/>
  <c r="J84" i="29"/>
  <c r="K84" i="29"/>
  <c r="L84" i="29"/>
  <c r="M84" i="29"/>
  <c r="N84" i="29"/>
  <c r="O84" i="29"/>
  <c r="P84" i="29"/>
  <c r="Q84" i="29"/>
  <c r="R84" i="29"/>
  <c r="S84" i="29"/>
  <c r="T84" i="29"/>
  <c r="U84" i="29"/>
  <c r="V84" i="29"/>
  <c r="W84" i="29"/>
  <c r="X84" i="29"/>
  <c r="Y84" i="29"/>
  <c r="Z84" i="29"/>
  <c r="AA84" i="29"/>
  <c r="AB84" i="29"/>
  <c r="AC84" i="29"/>
  <c r="AD84" i="29"/>
  <c r="AE84" i="29"/>
  <c r="AF84" i="29"/>
  <c r="B85" i="29"/>
  <c r="C85" i="29"/>
  <c r="D85" i="29"/>
  <c r="E85" i="29"/>
  <c r="F85" i="29"/>
  <c r="G85" i="29"/>
  <c r="H85" i="29"/>
  <c r="I85" i="29"/>
  <c r="J85" i="29"/>
  <c r="K85" i="29"/>
  <c r="L85" i="29"/>
  <c r="M85" i="29"/>
  <c r="N85" i="29"/>
  <c r="O85" i="29"/>
  <c r="P85" i="29"/>
  <c r="Q85" i="29"/>
  <c r="R85" i="29"/>
  <c r="S85" i="29"/>
  <c r="T85" i="29"/>
  <c r="U85" i="29"/>
  <c r="V85" i="29"/>
  <c r="W85" i="29"/>
  <c r="X85" i="29"/>
  <c r="Y85" i="29"/>
  <c r="Z85" i="29"/>
  <c r="AA85" i="29"/>
  <c r="AB85" i="29"/>
  <c r="AC85" i="29"/>
  <c r="AD85" i="29"/>
  <c r="AE85" i="29"/>
  <c r="AF85" i="29"/>
  <c r="B86" i="29"/>
  <c r="C86" i="29"/>
  <c r="D86" i="29"/>
  <c r="E86" i="29"/>
  <c r="F86" i="29"/>
  <c r="G86" i="29"/>
  <c r="H86" i="29"/>
  <c r="I86" i="29"/>
  <c r="J86" i="29"/>
  <c r="K86" i="29"/>
  <c r="L86" i="29"/>
  <c r="M86" i="29"/>
  <c r="N86" i="29"/>
  <c r="O86" i="29"/>
  <c r="P86" i="29"/>
  <c r="Q86" i="29"/>
  <c r="R86" i="29"/>
  <c r="S86" i="29"/>
  <c r="T86" i="29"/>
  <c r="U86" i="29"/>
  <c r="V86" i="29"/>
  <c r="W86" i="29"/>
  <c r="X86" i="29"/>
  <c r="Y86" i="29"/>
  <c r="Z86" i="29"/>
  <c r="AA86" i="29"/>
  <c r="AB86" i="29"/>
  <c r="AC86" i="29"/>
  <c r="AD86" i="29"/>
  <c r="AE86" i="29"/>
  <c r="AF86" i="29"/>
  <c r="B87" i="29"/>
  <c r="C87" i="29"/>
  <c r="D87" i="29"/>
  <c r="E87" i="29"/>
  <c r="F87" i="29"/>
  <c r="G87" i="29"/>
  <c r="H87" i="29"/>
  <c r="I87" i="29"/>
  <c r="J87" i="29"/>
  <c r="K87" i="29"/>
  <c r="L87" i="29"/>
  <c r="M87" i="29"/>
  <c r="N87" i="29"/>
  <c r="O87" i="29"/>
  <c r="P87" i="29"/>
  <c r="Q87" i="29"/>
  <c r="R87" i="29"/>
  <c r="S87" i="29"/>
  <c r="T87" i="29"/>
  <c r="U87" i="29"/>
  <c r="V87" i="29"/>
  <c r="W87" i="29"/>
  <c r="X87" i="29"/>
  <c r="Y87" i="29"/>
  <c r="Z87" i="29"/>
  <c r="AA87" i="29"/>
  <c r="AB87" i="29"/>
  <c r="AC87" i="29"/>
  <c r="AD87" i="29"/>
  <c r="AE87" i="29"/>
  <c r="AF87" i="29"/>
  <c r="B88" i="29"/>
  <c r="C88" i="29"/>
  <c r="D88" i="29"/>
  <c r="E88" i="29"/>
  <c r="F88" i="29"/>
  <c r="G88" i="29"/>
  <c r="H88" i="29"/>
  <c r="I88" i="29"/>
  <c r="J88" i="29"/>
  <c r="K88" i="29"/>
  <c r="L88" i="29"/>
  <c r="M88" i="29"/>
  <c r="N88" i="29"/>
  <c r="O88" i="29"/>
  <c r="P88" i="29"/>
  <c r="Q88" i="29"/>
  <c r="R88" i="29"/>
  <c r="S88" i="29"/>
  <c r="T88" i="29"/>
  <c r="U88" i="29"/>
  <c r="V88" i="29"/>
  <c r="W88" i="29"/>
  <c r="X88" i="29"/>
  <c r="Y88" i="29"/>
  <c r="Z88" i="29"/>
  <c r="AA88" i="29"/>
  <c r="AB88" i="29"/>
  <c r="AC88" i="29"/>
  <c r="AD88" i="29"/>
  <c r="AE88" i="29"/>
  <c r="AF88" i="29"/>
  <c r="B89" i="29"/>
  <c r="C89" i="29"/>
  <c r="D89" i="29"/>
  <c r="E89" i="29"/>
  <c r="F89" i="29"/>
  <c r="G89" i="29"/>
  <c r="H89" i="29"/>
  <c r="I89" i="29"/>
  <c r="J89" i="29"/>
  <c r="K89" i="29"/>
  <c r="L89" i="29"/>
  <c r="M89" i="29"/>
  <c r="N89" i="29"/>
  <c r="O89" i="29"/>
  <c r="P89" i="29"/>
  <c r="Q89" i="29"/>
  <c r="R89" i="29"/>
  <c r="S89" i="29"/>
  <c r="T89" i="29"/>
  <c r="U89" i="29"/>
  <c r="V89" i="29"/>
  <c r="W89" i="29"/>
  <c r="X89" i="29"/>
  <c r="Y89" i="29"/>
  <c r="Z89" i="29"/>
  <c r="AA89" i="29"/>
  <c r="AB89" i="29"/>
  <c r="AC89" i="29"/>
  <c r="AD89" i="29"/>
  <c r="AE89" i="29"/>
  <c r="AF89" i="29"/>
  <c r="B90" i="29"/>
  <c r="C90" i="29"/>
  <c r="D90" i="29"/>
  <c r="E90" i="29"/>
  <c r="F90" i="29"/>
  <c r="G90" i="29"/>
  <c r="H90" i="29"/>
  <c r="I90" i="29"/>
  <c r="J90" i="29"/>
  <c r="K90" i="29"/>
  <c r="L90" i="29"/>
  <c r="M90" i="29"/>
  <c r="N90" i="29"/>
  <c r="O90" i="29"/>
  <c r="P90" i="29"/>
  <c r="Q90" i="29"/>
  <c r="R90" i="29"/>
  <c r="S90" i="29"/>
  <c r="T90" i="29"/>
  <c r="U90" i="29"/>
  <c r="V90" i="29"/>
  <c r="W90" i="29"/>
  <c r="X90" i="29"/>
  <c r="Y90" i="29"/>
  <c r="Z90" i="29"/>
  <c r="AA90" i="29"/>
  <c r="AB90" i="29"/>
  <c r="AC90" i="29"/>
  <c r="AD90" i="29"/>
  <c r="AE90" i="29"/>
  <c r="AF90" i="29"/>
  <c r="B91" i="29"/>
  <c r="C91" i="29"/>
  <c r="D91" i="29"/>
  <c r="E91" i="29"/>
  <c r="F91" i="29"/>
  <c r="G91" i="29"/>
  <c r="H91" i="29"/>
  <c r="I91" i="29"/>
  <c r="J91" i="29"/>
  <c r="K91" i="29"/>
  <c r="L91" i="29"/>
  <c r="M91" i="29"/>
  <c r="N91" i="29"/>
  <c r="O91" i="29"/>
  <c r="P91" i="29"/>
  <c r="Q91" i="29"/>
  <c r="R91" i="29"/>
  <c r="S91" i="29"/>
  <c r="T91" i="29"/>
  <c r="U91" i="29"/>
  <c r="V91" i="29"/>
  <c r="W91" i="29"/>
  <c r="X91" i="29"/>
  <c r="Y91" i="29"/>
  <c r="Z91" i="29"/>
  <c r="AA91" i="29"/>
  <c r="AB91" i="29"/>
  <c r="AC91" i="29"/>
  <c r="AD91" i="29"/>
  <c r="AE91" i="29"/>
  <c r="AF91" i="29"/>
  <c r="B92" i="29"/>
  <c r="C92" i="29"/>
  <c r="D92" i="29"/>
  <c r="E92" i="29"/>
  <c r="F92" i="29"/>
  <c r="G92" i="29"/>
  <c r="H92" i="29"/>
  <c r="I92" i="29"/>
  <c r="J92" i="29"/>
  <c r="K92" i="29"/>
  <c r="L92" i="29"/>
  <c r="M92" i="29"/>
  <c r="N92" i="29"/>
  <c r="O92" i="29"/>
  <c r="P92" i="29"/>
  <c r="Q92" i="29"/>
  <c r="R92" i="29"/>
  <c r="S92" i="29"/>
  <c r="T92" i="29"/>
  <c r="U92" i="29"/>
  <c r="V92" i="29"/>
  <c r="W92" i="29"/>
  <c r="X92" i="29"/>
  <c r="Y92" i="29"/>
  <c r="Z92" i="29"/>
  <c r="AA92" i="29"/>
  <c r="AB92" i="29"/>
  <c r="AC92" i="29"/>
  <c r="AD92" i="29"/>
  <c r="AE92" i="29"/>
  <c r="AF92" i="29"/>
  <c r="B93" i="29"/>
  <c r="C93" i="29"/>
  <c r="D93" i="29"/>
  <c r="E93" i="29"/>
  <c r="F93" i="29"/>
  <c r="G93" i="29"/>
  <c r="H93" i="29"/>
  <c r="I93" i="29"/>
  <c r="J93" i="29"/>
  <c r="K93" i="29"/>
  <c r="L93" i="29"/>
  <c r="M93" i="29"/>
  <c r="N93" i="29"/>
  <c r="O93" i="29"/>
  <c r="P93" i="29"/>
  <c r="Q93" i="29"/>
  <c r="R93" i="29"/>
  <c r="S93" i="29"/>
  <c r="T93" i="29"/>
  <c r="U93" i="29"/>
  <c r="V93" i="29"/>
  <c r="W93" i="29"/>
  <c r="X93" i="29"/>
  <c r="Y93" i="29"/>
  <c r="Z93" i="29"/>
  <c r="AA93" i="29"/>
  <c r="AB93" i="29"/>
  <c r="AC93" i="29"/>
  <c r="AD93" i="29"/>
  <c r="AE93" i="29"/>
  <c r="AF93" i="29"/>
  <c r="B94" i="29"/>
  <c r="C94" i="29"/>
  <c r="D94" i="29"/>
  <c r="E94" i="29"/>
  <c r="F94" i="29"/>
  <c r="G94" i="29"/>
  <c r="H94" i="29"/>
  <c r="I94" i="29"/>
  <c r="J94" i="29"/>
  <c r="K94" i="29"/>
  <c r="L94" i="29"/>
  <c r="M94" i="29"/>
  <c r="N94" i="29"/>
  <c r="O94" i="29"/>
  <c r="P94" i="29"/>
  <c r="Q94" i="29"/>
  <c r="R94" i="29"/>
  <c r="S94" i="29"/>
  <c r="T94" i="29"/>
  <c r="U94" i="29"/>
  <c r="V94" i="29"/>
  <c r="W94" i="29"/>
  <c r="X94" i="29"/>
  <c r="Y94" i="29"/>
  <c r="Z94" i="29"/>
  <c r="AA94" i="29"/>
  <c r="AB94" i="29"/>
  <c r="AC94" i="29"/>
  <c r="AD94" i="29"/>
  <c r="AE94" i="29"/>
  <c r="AF94" i="29"/>
  <c r="B95" i="29"/>
  <c r="D95" i="29"/>
  <c r="E95" i="29"/>
  <c r="F95" i="29"/>
  <c r="G95" i="29"/>
  <c r="H95" i="29"/>
  <c r="I95" i="29"/>
  <c r="J95" i="29"/>
  <c r="K95" i="29"/>
  <c r="L95" i="29"/>
  <c r="M95" i="29"/>
  <c r="N95" i="29"/>
  <c r="O95" i="29"/>
  <c r="P95" i="29"/>
  <c r="Q95" i="29"/>
  <c r="R95" i="29"/>
  <c r="S95" i="29"/>
  <c r="T95" i="29"/>
  <c r="U95" i="29"/>
  <c r="V95" i="29"/>
  <c r="W95" i="29"/>
  <c r="X95" i="29"/>
  <c r="Y95" i="29"/>
  <c r="Z95" i="29"/>
  <c r="AA95" i="29"/>
  <c r="AB95" i="29"/>
  <c r="AC95" i="29"/>
  <c r="AD95" i="29"/>
  <c r="AE95" i="29"/>
  <c r="AF95" i="29"/>
  <c r="B96" i="29"/>
  <c r="C96" i="29"/>
  <c r="D96" i="29"/>
  <c r="E96" i="29"/>
  <c r="F96" i="29"/>
  <c r="G96" i="29"/>
  <c r="H96" i="29"/>
  <c r="I96" i="29"/>
  <c r="J96" i="29"/>
  <c r="K96" i="29"/>
  <c r="L96" i="29"/>
  <c r="M96" i="29"/>
  <c r="N96" i="29"/>
  <c r="O96" i="29"/>
  <c r="P96" i="29"/>
  <c r="Q96" i="29"/>
  <c r="R96" i="29"/>
  <c r="S96" i="29"/>
  <c r="T96" i="29"/>
  <c r="U96" i="29"/>
  <c r="V96" i="29"/>
  <c r="W96" i="29"/>
  <c r="X96" i="29"/>
  <c r="Y96" i="29"/>
  <c r="Z96" i="29"/>
  <c r="AA96" i="29"/>
  <c r="AB96" i="29"/>
  <c r="AC96" i="29"/>
  <c r="AD96" i="29"/>
  <c r="AE96" i="29"/>
  <c r="AF96" i="29"/>
  <c r="B97" i="29"/>
  <c r="C97" i="29"/>
  <c r="D97" i="29"/>
  <c r="E97" i="29"/>
  <c r="F97" i="29"/>
  <c r="G97" i="29"/>
  <c r="H97" i="29"/>
  <c r="I97" i="29"/>
  <c r="J97" i="29"/>
  <c r="K97" i="29"/>
  <c r="L97" i="29"/>
  <c r="M97" i="29"/>
  <c r="N97" i="29"/>
  <c r="O97" i="29"/>
  <c r="P97" i="29"/>
  <c r="Q97" i="29"/>
  <c r="R97" i="29"/>
  <c r="S97" i="29"/>
  <c r="T97" i="29"/>
  <c r="U97" i="29"/>
  <c r="V97" i="29"/>
  <c r="W97" i="29"/>
  <c r="X97" i="29"/>
  <c r="Y97" i="29"/>
  <c r="Z97" i="29"/>
  <c r="AA97" i="29"/>
  <c r="AB97" i="29"/>
  <c r="AC97" i="29"/>
  <c r="AD97" i="29"/>
  <c r="AE97" i="29"/>
  <c r="AF97" i="29"/>
  <c r="B98" i="29"/>
  <c r="C98" i="29"/>
  <c r="D98" i="29"/>
  <c r="E98" i="29"/>
  <c r="F98" i="29"/>
  <c r="G98" i="29"/>
  <c r="H98" i="29"/>
  <c r="I98" i="29"/>
  <c r="J98" i="29"/>
  <c r="K98" i="29"/>
  <c r="L98" i="29"/>
  <c r="M98" i="29"/>
  <c r="N98" i="29"/>
  <c r="O98" i="29"/>
  <c r="P98" i="29"/>
  <c r="Q98" i="29"/>
  <c r="R98" i="29"/>
  <c r="S98" i="29"/>
  <c r="T98" i="29"/>
  <c r="U98" i="29"/>
  <c r="V98" i="29"/>
  <c r="W98" i="29"/>
  <c r="X98" i="29"/>
  <c r="Y98" i="29"/>
  <c r="Z98" i="29"/>
  <c r="AA98" i="29"/>
  <c r="AB98" i="29"/>
  <c r="AC98" i="29"/>
  <c r="AD98" i="29"/>
  <c r="AE98" i="29"/>
  <c r="AF98" i="29"/>
  <c r="B99" i="29"/>
  <c r="C99" i="29"/>
  <c r="D99" i="29"/>
  <c r="E99" i="29"/>
  <c r="F99" i="29"/>
  <c r="G99" i="29"/>
  <c r="H99" i="29"/>
  <c r="I99" i="29"/>
  <c r="J99" i="29"/>
  <c r="K99" i="29"/>
  <c r="L99" i="29"/>
  <c r="M99" i="29"/>
  <c r="N99" i="29"/>
  <c r="O99" i="29"/>
  <c r="P99" i="29"/>
  <c r="Q99" i="29"/>
  <c r="R99" i="29"/>
  <c r="S99" i="29"/>
  <c r="T99" i="29"/>
  <c r="U99" i="29"/>
  <c r="V99" i="29"/>
  <c r="W99" i="29"/>
  <c r="X99" i="29"/>
  <c r="Y99" i="29"/>
  <c r="Z99" i="29"/>
  <c r="AA99" i="29"/>
  <c r="AB99" i="29"/>
  <c r="AC99" i="29"/>
  <c r="AD99" i="29"/>
  <c r="AE99" i="29"/>
  <c r="AF99" i="29"/>
  <c r="B100" i="29"/>
  <c r="C100" i="29"/>
  <c r="D100" i="29"/>
  <c r="E100" i="29"/>
  <c r="F100" i="29"/>
  <c r="G100" i="29"/>
  <c r="H100" i="29"/>
  <c r="I100" i="29"/>
  <c r="J100" i="29"/>
  <c r="K100" i="29"/>
  <c r="L100" i="29"/>
  <c r="M100" i="29"/>
  <c r="N100" i="29"/>
  <c r="O100" i="29"/>
  <c r="P100" i="29"/>
  <c r="Q100" i="29"/>
  <c r="R100" i="29"/>
  <c r="S100" i="29"/>
  <c r="T100" i="29"/>
  <c r="U100" i="29"/>
  <c r="V100" i="29"/>
  <c r="W100" i="29"/>
  <c r="X100" i="29"/>
  <c r="Y100" i="29"/>
  <c r="Z100" i="29"/>
  <c r="AA100" i="29"/>
  <c r="AB100" i="29"/>
  <c r="AC100" i="29"/>
  <c r="AD100" i="29"/>
  <c r="AE100" i="29"/>
  <c r="AF100" i="29"/>
  <c r="B101" i="29"/>
  <c r="C101" i="29"/>
  <c r="D101" i="29"/>
  <c r="E101" i="29"/>
  <c r="F101" i="29"/>
  <c r="G101" i="29"/>
  <c r="H101" i="29"/>
  <c r="I101" i="29"/>
  <c r="J101" i="29"/>
  <c r="K101" i="29"/>
  <c r="L101" i="29"/>
  <c r="M101" i="29"/>
  <c r="N101" i="29"/>
  <c r="O101" i="29"/>
  <c r="P101" i="29"/>
  <c r="Q101" i="29"/>
  <c r="R101" i="29"/>
  <c r="S101" i="29"/>
  <c r="T101" i="29"/>
  <c r="U101" i="29"/>
  <c r="V101" i="29"/>
  <c r="W101" i="29"/>
  <c r="X101" i="29"/>
  <c r="Y101" i="29"/>
  <c r="Z101" i="29"/>
  <c r="AA101" i="29"/>
  <c r="AB101" i="29"/>
  <c r="AC101" i="29"/>
  <c r="AD101" i="29"/>
  <c r="AE101" i="29"/>
  <c r="AF101" i="29"/>
  <c r="B102" i="29"/>
  <c r="C102" i="29"/>
  <c r="D102" i="29"/>
  <c r="E102" i="29"/>
  <c r="F102" i="29"/>
  <c r="G102" i="29"/>
  <c r="H102" i="29"/>
  <c r="I102" i="29"/>
  <c r="J102" i="29"/>
  <c r="K102" i="29"/>
  <c r="L102" i="29"/>
  <c r="M102" i="29"/>
  <c r="N102" i="29"/>
  <c r="O102" i="29"/>
  <c r="P102" i="29"/>
  <c r="Q102" i="29"/>
  <c r="R102" i="29"/>
  <c r="S102" i="29"/>
  <c r="T102" i="29"/>
  <c r="U102" i="29"/>
  <c r="V102" i="29"/>
  <c r="W102" i="29"/>
  <c r="X102" i="29"/>
  <c r="Y102" i="29"/>
  <c r="Z102" i="29"/>
  <c r="AA102" i="29"/>
  <c r="AB102" i="29"/>
  <c r="AC102" i="29"/>
  <c r="AD102" i="29"/>
  <c r="AE102" i="29"/>
  <c r="AF102" i="29"/>
  <c r="B103" i="29"/>
  <c r="C103" i="29"/>
  <c r="D103" i="29"/>
  <c r="E103" i="29"/>
  <c r="F103" i="29"/>
  <c r="G103" i="29"/>
  <c r="H103" i="29"/>
  <c r="I103" i="29"/>
  <c r="J103" i="29"/>
  <c r="K103" i="29"/>
  <c r="L103" i="29"/>
  <c r="M103" i="29"/>
  <c r="N103" i="29"/>
  <c r="O103" i="29"/>
  <c r="P103" i="29"/>
  <c r="Q103" i="29"/>
  <c r="R103" i="29"/>
  <c r="S103" i="29"/>
  <c r="T103" i="29"/>
  <c r="U103" i="29"/>
  <c r="V103" i="29"/>
  <c r="W103" i="29"/>
  <c r="X103" i="29"/>
  <c r="Y103" i="29"/>
  <c r="Z103" i="29"/>
  <c r="AA103" i="29"/>
  <c r="AB103" i="29"/>
  <c r="AC103" i="29"/>
  <c r="AD103" i="29"/>
  <c r="AE103" i="29"/>
  <c r="AF103" i="29"/>
  <c r="B104" i="29"/>
  <c r="C104" i="29"/>
  <c r="D104" i="29"/>
  <c r="E104" i="29"/>
  <c r="F104" i="29"/>
  <c r="G104" i="29"/>
  <c r="H104" i="29"/>
  <c r="I104" i="29"/>
  <c r="J104" i="29"/>
  <c r="K104" i="29"/>
  <c r="L104" i="29"/>
  <c r="M104" i="29"/>
  <c r="N104" i="29"/>
  <c r="O104" i="29"/>
  <c r="P104" i="29"/>
  <c r="Q104" i="29"/>
  <c r="R104" i="29"/>
  <c r="S104" i="29"/>
  <c r="T104" i="29"/>
  <c r="U104" i="29"/>
  <c r="V104" i="29"/>
  <c r="W104" i="29"/>
  <c r="X104" i="29"/>
  <c r="Y104" i="29"/>
  <c r="Z104" i="29"/>
  <c r="AA104" i="29"/>
  <c r="AB104" i="29"/>
  <c r="AC104" i="29"/>
  <c r="AD104" i="29"/>
  <c r="AE104" i="29"/>
  <c r="AF104" i="29"/>
  <c r="B43" i="29"/>
  <c r="C43" i="29"/>
  <c r="D43" i="29"/>
  <c r="E43" i="29"/>
  <c r="F43" i="29"/>
  <c r="G43" i="29"/>
  <c r="H43" i="29"/>
  <c r="I43" i="29"/>
  <c r="J43" i="29"/>
  <c r="K43" i="29"/>
  <c r="L43" i="29"/>
  <c r="M43" i="29"/>
  <c r="N43" i="29"/>
  <c r="O43" i="29"/>
  <c r="P43" i="29"/>
  <c r="Q43" i="29"/>
  <c r="R43" i="29"/>
  <c r="S43" i="29"/>
  <c r="T43" i="29"/>
  <c r="U43" i="29"/>
  <c r="V43" i="29"/>
  <c r="W43" i="29"/>
  <c r="X43" i="29"/>
  <c r="Y43" i="29"/>
  <c r="Z43" i="29"/>
  <c r="AA43" i="29"/>
  <c r="AB43" i="29"/>
  <c r="AC43" i="29"/>
  <c r="AD43" i="29"/>
  <c r="AE43" i="29"/>
  <c r="AF43" i="29"/>
  <c r="B44" i="29"/>
  <c r="C44" i="29"/>
  <c r="D44" i="29"/>
  <c r="E44" i="29"/>
  <c r="F44" i="29"/>
  <c r="G44" i="29"/>
  <c r="H44" i="29"/>
  <c r="I44" i="29"/>
  <c r="J44" i="29"/>
  <c r="K44" i="29"/>
  <c r="L44" i="29"/>
  <c r="M44" i="29"/>
  <c r="N44" i="29"/>
  <c r="O44" i="29"/>
  <c r="P44" i="29"/>
  <c r="Q44" i="29"/>
  <c r="R44" i="29"/>
  <c r="S44" i="29"/>
  <c r="T44" i="29"/>
  <c r="U44" i="29"/>
  <c r="V44" i="29"/>
  <c r="W44" i="29"/>
  <c r="X44" i="29"/>
  <c r="Y44" i="29"/>
  <c r="Z44" i="29"/>
  <c r="AA44" i="29"/>
  <c r="AB44" i="29"/>
  <c r="AC44" i="29"/>
  <c r="AD44" i="29"/>
  <c r="AE44" i="29"/>
  <c r="AF44" i="29"/>
  <c r="B45" i="29"/>
  <c r="C45" i="29"/>
  <c r="D45" i="29"/>
  <c r="E45" i="29"/>
  <c r="F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S45" i="29"/>
  <c r="T45" i="29"/>
  <c r="U45" i="29"/>
  <c r="V45" i="29"/>
  <c r="W45" i="29"/>
  <c r="X45" i="29"/>
  <c r="Y45" i="29"/>
  <c r="Z45" i="29"/>
  <c r="AA45" i="29"/>
  <c r="AB45" i="29"/>
  <c r="AC45" i="29"/>
  <c r="AD45" i="29"/>
  <c r="AE45" i="29"/>
  <c r="AF45" i="29"/>
  <c r="B46" i="29"/>
  <c r="C46" i="29"/>
  <c r="D46" i="29"/>
  <c r="E46" i="29"/>
  <c r="F46" i="29"/>
  <c r="G46" i="29"/>
  <c r="H46" i="29"/>
  <c r="I46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X46" i="29"/>
  <c r="Y46" i="29"/>
  <c r="Z46" i="29"/>
  <c r="AA46" i="29"/>
  <c r="AB46" i="29"/>
  <c r="AC46" i="29"/>
  <c r="AD46" i="29"/>
  <c r="AE46" i="29"/>
  <c r="AF46" i="29"/>
  <c r="B47" i="29"/>
  <c r="C47" i="29"/>
  <c r="E47" i="29"/>
  <c r="F47" i="29"/>
  <c r="G47" i="29"/>
  <c r="H47" i="29"/>
  <c r="I47" i="29"/>
  <c r="J47" i="29"/>
  <c r="K47" i="29"/>
  <c r="L47" i="29"/>
  <c r="M47" i="29"/>
  <c r="N47" i="29"/>
  <c r="O47" i="29"/>
  <c r="P47" i="29"/>
  <c r="Q47" i="29"/>
  <c r="R47" i="29"/>
  <c r="S47" i="29"/>
  <c r="T47" i="29"/>
  <c r="U47" i="29"/>
  <c r="V47" i="29"/>
  <c r="W47" i="29"/>
  <c r="X47" i="29"/>
  <c r="Y47" i="29"/>
  <c r="Z47" i="29"/>
  <c r="AA47" i="29"/>
  <c r="AB47" i="29"/>
  <c r="AC47" i="29"/>
  <c r="AD47" i="29"/>
  <c r="AE47" i="29"/>
  <c r="AF47" i="29"/>
  <c r="B48" i="29"/>
  <c r="C48" i="29"/>
  <c r="D48" i="29"/>
  <c r="E48" i="29"/>
  <c r="F48" i="29"/>
  <c r="G48" i="29"/>
  <c r="H48" i="29"/>
  <c r="I48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X48" i="29"/>
  <c r="Y48" i="29"/>
  <c r="Z48" i="29"/>
  <c r="AA48" i="29"/>
  <c r="AB48" i="29"/>
  <c r="AC48" i="29"/>
  <c r="AD48" i="29"/>
  <c r="AE48" i="29"/>
  <c r="AF48" i="29"/>
  <c r="B49" i="29"/>
  <c r="C49" i="29"/>
  <c r="D49" i="29"/>
  <c r="E49" i="29"/>
  <c r="F49" i="29"/>
  <c r="G49" i="29"/>
  <c r="H49" i="29"/>
  <c r="I49" i="29"/>
  <c r="J49" i="29"/>
  <c r="K49" i="29"/>
  <c r="L49" i="29"/>
  <c r="M49" i="29"/>
  <c r="N49" i="29"/>
  <c r="O49" i="29"/>
  <c r="P49" i="29"/>
  <c r="Q49" i="29"/>
  <c r="R49" i="29"/>
  <c r="S49" i="29"/>
  <c r="T49" i="29"/>
  <c r="U49" i="29"/>
  <c r="V49" i="29"/>
  <c r="W49" i="29"/>
  <c r="X49" i="29"/>
  <c r="Y49" i="29"/>
  <c r="Z49" i="29"/>
  <c r="AA49" i="29"/>
  <c r="AB49" i="29"/>
  <c r="AC49" i="29"/>
  <c r="AD49" i="29"/>
  <c r="AE49" i="29"/>
  <c r="AF49" i="29"/>
  <c r="B50" i="29"/>
  <c r="C50" i="29"/>
  <c r="D50" i="29"/>
  <c r="E50" i="29"/>
  <c r="F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S50" i="29"/>
  <c r="T50" i="29"/>
  <c r="U50" i="29"/>
  <c r="V50" i="29"/>
  <c r="W50" i="29"/>
  <c r="X50" i="29"/>
  <c r="Y50" i="29"/>
  <c r="Z50" i="29"/>
  <c r="AA50" i="29"/>
  <c r="AB50" i="29"/>
  <c r="AC50" i="29"/>
  <c r="AD50" i="29"/>
  <c r="AE50" i="29"/>
  <c r="AF50" i="29"/>
  <c r="B51" i="29"/>
  <c r="C51" i="29"/>
  <c r="D51" i="29"/>
  <c r="E51" i="29"/>
  <c r="F51" i="29"/>
  <c r="G51" i="29"/>
  <c r="H51" i="29"/>
  <c r="I51" i="29"/>
  <c r="J51" i="29"/>
  <c r="K51" i="29"/>
  <c r="L51" i="29"/>
  <c r="M51" i="29"/>
  <c r="N51" i="29"/>
  <c r="O51" i="29"/>
  <c r="P51" i="29"/>
  <c r="Q51" i="29"/>
  <c r="R51" i="29"/>
  <c r="S51" i="29"/>
  <c r="T51" i="29"/>
  <c r="U51" i="29"/>
  <c r="V51" i="29"/>
  <c r="W51" i="29"/>
  <c r="X51" i="29"/>
  <c r="Y51" i="29"/>
  <c r="Z51" i="29"/>
  <c r="AA51" i="29"/>
  <c r="AB51" i="29"/>
  <c r="AC51" i="29"/>
  <c r="AD51" i="29"/>
  <c r="AE51" i="29"/>
  <c r="AF51" i="29"/>
  <c r="B52" i="29"/>
  <c r="C52" i="29"/>
  <c r="D52" i="29"/>
  <c r="E52" i="29"/>
  <c r="F52" i="29"/>
  <c r="G52" i="29"/>
  <c r="H52" i="29"/>
  <c r="I52" i="29"/>
  <c r="J52" i="29"/>
  <c r="K52" i="29"/>
  <c r="L52" i="29"/>
  <c r="M52" i="29"/>
  <c r="N52" i="29"/>
  <c r="O52" i="29"/>
  <c r="P52" i="29"/>
  <c r="Q52" i="29"/>
  <c r="R52" i="29"/>
  <c r="S52" i="29"/>
  <c r="T52" i="29"/>
  <c r="U52" i="29"/>
  <c r="V52" i="29"/>
  <c r="W52" i="29"/>
  <c r="X52" i="29"/>
  <c r="Y52" i="29"/>
  <c r="Z52" i="29"/>
  <c r="AA52" i="29"/>
  <c r="AB52" i="29"/>
  <c r="AC52" i="29"/>
  <c r="AD52" i="29"/>
  <c r="AE52" i="29"/>
  <c r="AF52" i="29"/>
  <c r="B53" i="29"/>
  <c r="C53" i="29"/>
  <c r="D53" i="29"/>
  <c r="E53" i="29"/>
  <c r="F53" i="29"/>
  <c r="G53" i="29"/>
  <c r="H53" i="29"/>
  <c r="I53" i="29"/>
  <c r="J53" i="29"/>
  <c r="K53" i="29"/>
  <c r="L53" i="29"/>
  <c r="M53" i="29"/>
  <c r="N53" i="29"/>
  <c r="O53" i="29"/>
  <c r="P53" i="29"/>
  <c r="Q53" i="29"/>
  <c r="R53" i="29"/>
  <c r="S53" i="29"/>
  <c r="T53" i="29"/>
  <c r="U53" i="29"/>
  <c r="V53" i="29"/>
  <c r="W53" i="29"/>
  <c r="X53" i="29"/>
  <c r="Y53" i="29"/>
  <c r="Z53" i="29"/>
  <c r="AA53" i="29"/>
  <c r="AB53" i="29"/>
  <c r="AC53" i="29"/>
  <c r="AD53" i="29"/>
  <c r="AE53" i="29"/>
  <c r="AF53" i="29"/>
  <c r="B54" i="29"/>
  <c r="C54" i="29"/>
  <c r="D54" i="29"/>
  <c r="E54" i="29"/>
  <c r="F54" i="29"/>
  <c r="G54" i="29"/>
  <c r="H54" i="29"/>
  <c r="I54" i="29"/>
  <c r="J54" i="29"/>
  <c r="K54" i="29"/>
  <c r="L54" i="29"/>
  <c r="M54" i="29"/>
  <c r="N54" i="29"/>
  <c r="O54" i="29"/>
  <c r="P54" i="29"/>
  <c r="Q54" i="29"/>
  <c r="R54" i="29"/>
  <c r="S54" i="29"/>
  <c r="T54" i="29"/>
  <c r="U54" i="29"/>
  <c r="V54" i="29"/>
  <c r="W54" i="29"/>
  <c r="X54" i="29"/>
  <c r="Y54" i="29"/>
  <c r="Z54" i="29"/>
  <c r="AA54" i="29"/>
  <c r="AB54" i="29"/>
  <c r="AC54" i="29"/>
  <c r="AD54" i="29"/>
  <c r="AE54" i="29"/>
  <c r="AF54" i="29"/>
  <c r="B55" i="29"/>
  <c r="C55" i="29"/>
  <c r="D55" i="29"/>
  <c r="E55" i="29"/>
  <c r="F55" i="29"/>
  <c r="G55" i="29"/>
  <c r="H55" i="29"/>
  <c r="I55" i="29"/>
  <c r="J55" i="29"/>
  <c r="K55" i="29"/>
  <c r="L55" i="29"/>
  <c r="M55" i="29"/>
  <c r="N55" i="29"/>
  <c r="O55" i="29"/>
  <c r="P55" i="29"/>
  <c r="Q55" i="29"/>
  <c r="R55" i="29"/>
  <c r="S55" i="29"/>
  <c r="T55" i="29"/>
  <c r="U55" i="29"/>
  <c r="V55" i="29"/>
  <c r="W55" i="29"/>
  <c r="X55" i="29"/>
  <c r="Y55" i="29"/>
  <c r="Z55" i="29"/>
  <c r="AA55" i="29"/>
  <c r="AB55" i="29"/>
  <c r="AC55" i="29"/>
  <c r="AD55" i="29"/>
  <c r="AE55" i="29"/>
  <c r="AF55" i="29"/>
  <c r="B56" i="29"/>
  <c r="C56" i="29"/>
  <c r="D56" i="29"/>
  <c r="E56" i="29"/>
  <c r="F56" i="29"/>
  <c r="G56" i="29"/>
  <c r="H56" i="29"/>
  <c r="I56" i="29"/>
  <c r="J56" i="29"/>
  <c r="K56" i="29"/>
  <c r="L56" i="29"/>
  <c r="M56" i="29"/>
  <c r="N56" i="29"/>
  <c r="O56" i="29"/>
  <c r="P56" i="29"/>
  <c r="Q56" i="29"/>
  <c r="R56" i="29"/>
  <c r="S56" i="29"/>
  <c r="T56" i="29"/>
  <c r="U56" i="29"/>
  <c r="V56" i="29"/>
  <c r="W56" i="29"/>
  <c r="X56" i="29"/>
  <c r="Y56" i="29"/>
  <c r="Z56" i="29"/>
  <c r="AA56" i="29"/>
  <c r="AB56" i="29"/>
  <c r="AC56" i="29"/>
  <c r="AD56" i="29"/>
  <c r="AE56" i="29"/>
  <c r="AF56" i="29"/>
  <c r="B57" i="29"/>
  <c r="C57" i="29"/>
  <c r="D57" i="29"/>
  <c r="E57" i="29"/>
  <c r="F57" i="29"/>
  <c r="G57" i="29"/>
  <c r="H57" i="29"/>
  <c r="I57" i="29"/>
  <c r="J57" i="29"/>
  <c r="K57" i="29"/>
  <c r="L57" i="29"/>
  <c r="M57" i="29"/>
  <c r="N57" i="29"/>
  <c r="O57" i="29"/>
  <c r="P57" i="29"/>
  <c r="Q57" i="29"/>
  <c r="R57" i="29"/>
  <c r="S57" i="29"/>
  <c r="T57" i="29"/>
  <c r="U57" i="29"/>
  <c r="V57" i="29"/>
  <c r="W57" i="29"/>
  <c r="X57" i="29"/>
  <c r="Y57" i="29"/>
  <c r="Z57" i="29"/>
  <c r="AA57" i="29"/>
  <c r="AB57" i="29"/>
  <c r="AC57" i="29"/>
  <c r="AD57" i="29"/>
  <c r="AE57" i="29"/>
  <c r="AF57" i="29"/>
  <c r="B58" i="29"/>
  <c r="C58" i="29"/>
  <c r="D58" i="29"/>
  <c r="E58" i="29"/>
  <c r="F58" i="29"/>
  <c r="G58" i="29"/>
  <c r="H58" i="29"/>
  <c r="I58" i="29"/>
  <c r="J58" i="29"/>
  <c r="K58" i="29"/>
  <c r="L58" i="29"/>
  <c r="M58" i="29"/>
  <c r="N58" i="29"/>
  <c r="O58" i="29"/>
  <c r="P58" i="29"/>
  <c r="Q58" i="29"/>
  <c r="R58" i="29"/>
  <c r="S58" i="29"/>
  <c r="T58" i="29"/>
  <c r="U58" i="29"/>
  <c r="V58" i="29"/>
  <c r="W58" i="29"/>
  <c r="X58" i="29"/>
  <c r="Y58" i="29"/>
  <c r="Z58" i="29"/>
  <c r="AA58" i="29"/>
  <c r="AB58" i="29"/>
  <c r="AC58" i="29"/>
  <c r="AD58" i="29"/>
  <c r="AE58" i="29"/>
  <c r="AF58" i="29"/>
  <c r="B59" i="29"/>
  <c r="C59" i="29"/>
  <c r="D59" i="29"/>
  <c r="E59" i="29"/>
  <c r="F59" i="29"/>
  <c r="G59" i="29"/>
  <c r="H59" i="29"/>
  <c r="I59" i="29"/>
  <c r="J59" i="29"/>
  <c r="K59" i="29"/>
  <c r="L59" i="29"/>
  <c r="M59" i="29"/>
  <c r="N59" i="29"/>
  <c r="O59" i="29"/>
  <c r="P59" i="29"/>
  <c r="Q59" i="29"/>
  <c r="R59" i="29"/>
  <c r="S59" i="29"/>
  <c r="T59" i="29"/>
  <c r="U59" i="29"/>
  <c r="V59" i="29"/>
  <c r="W59" i="29"/>
  <c r="X59" i="29"/>
  <c r="Y59" i="29"/>
  <c r="Z59" i="29"/>
  <c r="AA59" i="29"/>
  <c r="AB59" i="29"/>
  <c r="AC59" i="29"/>
  <c r="AD59" i="29"/>
  <c r="AE59" i="29"/>
  <c r="AF59" i="29"/>
  <c r="B60" i="29"/>
  <c r="C60" i="29"/>
  <c r="D60" i="29"/>
  <c r="E60" i="29"/>
  <c r="F60" i="29"/>
  <c r="G60" i="29"/>
  <c r="H60" i="29"/>
  <c r="I60" i="29"/>
  <c r="J60" i="29"/>
  <c r="K60" i="29"/>
  <c r="L60" i="29"/>
  <c r="M60" i="29"/>
  <c r="N60" i="29"/>
  <c r="O60" i="29"/>
  <c r="P60" i="29"/>
  <c r="Q60" i="29"/>
  <c r="R60" i="29"/>
  <c r="S60" i="29"/>
  <c r="T60" i="29"/>
  <c r="U60" i="29"/>
  <c r="V60" i="29"/>
  <c r="W60" i="29"/>
  <c r="X60" i="29"/>
  <c r="Y60" i="29"/>
  <c r="Z60" i="29"/>
  <c r="AA60" i="29"/>
  <c r="AB60" i="29"/>
  <c r="AC60" i="29"/>
  <c r="AD60" i="29"/>
  <c r="AE60" i="29"/>
  <c r="AF60" i="29"/>
  <c r="B61" i="29"/>
  <c r="C61" i="29"/>
  <c r="D61" i="29"/>
  <c r="E61" i="29"/>
  <c r="F61" i="29"/>
  <c r="G61" i="29"/>
  <c r="H61" i="29"/>
  <c r="I61" i="29"/>
  <c r="J61" i="29"/>
  <c r="K61" i="29"/>
  <c r="L61" i="29"/>
  <c r="M61" i="29"/>
  <c r="N61" i="29"/>
  <c r="O61" i="29"/>
  <c r="P61" i="29"/>
  <c r="Q61" i="29"/>
  <c r="R61" i="29"/>
  <c r="S61" i="29"/>
  <c r="T61" i="29"/>
  <c r="U61" i="29"/>
  <c r="V61" i="29"/>
  <c r="W61" i="29"/>
  <c r="X61" i="29"/>
  <c r="Y61" i="29"/>
  <c r="Z61" i="29"/>
  <c r="AA61" i="29"/>
  <c r="AB61" i="29"/>
  <c r="AC61" i="29"/>
  <c r="AD61" i="29"/>
  <c r="AE61" i="29"/>
  <c r="AF61" i="29"/>
  <c r="B62" i="29"/>
  <c r="C62" i="29"/>
  <c r="D62" i="29"/>
  <c r="E62" i="29"/>
  <c r="F62" i="29"/>
  <c r="G62" i="29"/>
  <c r="H62" i="29"/>
  <c r="I62" i="29"/>
  <c r="J62" i="29"/>
  <c r="K62" i="29"/>
  <c r="L62" i="29"/>
  <c r="M62" i="29"/>
  <c r="N62" i="29"/>
  <c r="O62" i="29"/>
  <c r="P62" i="29"/>
  <c r="Q62" i="29"/>
  <c r="R62" i="29"/>
  <c r="S62" i="29"/>
  <c r="T62" i="29"/>
  <c r="U62" i="29"/>
  <c r="V62" i="29"/>
  <c r="W62" i="29"/>
  <c r="X62" i="29"/>
  <c r="Y62" i="29"/>
  <c r="Z62" i="29"/>
  <c r="AA62" i="29"/>
  <c r="AB62" i="29"/>
  <c r="AC62" i="29"/>
  <c r="AD62" i="29"/>
  <c r="AE62" i="29"/>
  <c r="AF62" i="29"/>
  <c r="B63" i="29"/>
  <c r="C63" i="29"/>
  <c r="D63" i="29"/>
  <c r="E63" i="29"/>
  <c r="F63" i="29"/>
  <c r="G63" i="29"/>
  <c r="H63" i="29"/>
  <c r="I63" i="29"/>
  <c r="J63" i="29"/>
  <c r="K63" i="29"/>
  <c r="L63" i="29"/>
  <c r="M63" i="29"/>
  <c r="N63" i="29"/>
  <c r="O63" i="29"/>
  <c r="P63" i="29"/>
  <c r="Q63" i="29"/>
  <c r="R63" i="29"/>
  <c r="S63" i="29"/>
  <c r="T63" i="29"/>
  <c r="U63" i="29"/>
  <c r="V63" i="29"/>
  <c r="W63" i="29"/>
  <c r="X63" i="29"/>
  <c r="Y63" i="29"/>
  <c r="Z63" i="29"/>
  <c r="AA63" i="29"/>
  <c r="AB63" i="29"/>
  <c r="AC63" i="29"/>
  <c r="AD63" i="29"/>
  <c r="AE63" i="29"/>
  <c r="AF63" i="29"/>
  <c r="B64" i="29"/>
  <c r="C64" i="29"/>
  <c r="D64" i="29"/>
  <c r="E64" i="29"/>
  <c r="F64" i="29"/>
  <c r="G64" i="29"/>
  <c r="H64" i="29"/>
  <c r="I64" i="29"/>
  <c r="J64" i="29"/>
  <c r="K64" i="29"/>
  <c r="L64" i="29"/>
  <c r="M64" i="29"/>
  <c r="N64" i="29"/>
  <c r="O64" i="29"/>
  <c r="P64" i="29"/>
  <c r="Q64" i="29"/>
  <c r="R64" i="29"/>
  <c r="S64" i="29"/>
  <c r="T64" i="29"/>
  <c r="U64" i="29"/>
  <c r="V64" i="29"/>
  <c r="W64" i="29"/>
  <c r="X64" i="29"/>
  <c r="Y64" i="29"/>
  <c r="Z64" i="29"/>
  <c r="AA64" i="29"/>
  <c r="AB64" i="29"/>
  <c r="AC64" i="29"/>
  <c r="AD64" i="29"/>
  <c r="AE64" i="29"/>
  <c r="AF64" i="29"/>
  <c r="B65" i="29"/>
  <c r="C65" i="29"/>
  <c r="D65" i="29"/>
  <c r="E65" i="29"/>
  <c r="F65" i="29"/>
  <c r="G65" i="29"/>
  <c r="H65" i="29"/>
  <c r="I65" i="29"/>
  <c r="J65" i="29"/>
  <c r="K65" i="29"/>
  <c r="L65" i="29"/>
  <c r="M65" i="29"/>
  <c r="N65" i="29"/>
  <c r="O65" i="29"/>
  <c r="P65" i="29"/>
  <c r="Q65" i="29"/>
  <c r="R65" i="29"/>
  <c r="S65" i="29"/>
  <c r="T65" i="29"/>
  <c r="U65" i="29"/>
  <c r="V65" i="29"/>
  <c r="W65" i="29"/>
  <c r="X65" i="29"/>
  <c r="Y65" i="29"/>
  <c r="Z65" i="29"/>
  <c r="AA65" i="29"/>
  <c r="AB65" i="29"/>
  <c r="AC65" i="29"/>
  <c r="AD65" i="29"/>
  <c r="AE65" i="29"/>
  <c r="AF65" i="29"/>
  <c r="B66" i="29"/>
  <c r="C66" i="29"/>
  <c r="D66" i="29"/>
  <c r="E66" i="29"/>
  <c r="F66" i="29"/>
  <c r="G66" i="29"/>
  <c r="H66" i="29"/>
  <c r="I66" i="29"/>
  <c r="J66" i="29"/>
  <c r="K66" i="29"/>
  <c r="L66" i="29"/>
  <c r="M66" i="29"/>
  <c r="N66" i="29"/>
  <c r="O66" i="29"/>
  <c r="P66" i="29"/>
  <c r="Q66" i="29"/>
  <c r="R66" i="29"/>
  <c r="S66" i="29"/>
  <c r="T66" i="29"/>
  <c r="U66" i="29"/>
  <c r="V66" i="29"/>
  <c r="W66" i="29"/>
  <c r="X66" i="29"/>
  <c r="Y66" i="29"/>
  <c r="Z66" i="29"/>
  <c r="AA66" i="29"/>
  <c r="AB66" i="29"/>
  <c r="AC66" i="29"/>
  <c r="AD66" i="29"/>
  <c r="AE66" i="29"/>
  <c r="AF66" i="29"/>
  <c r="B67" i="29"/>
  <c r="C67" i="29"/>
  <c r="D67" i="29"/>
  <c r="E67" i="29"/>
  <c r="F67" i="29"/>
  <c r="G67" i="29"/>
  <c r="H67" i="29"/>
  <c r="I67" i="29"/>
  <c r="J67" i="29"/>
  <c r="K67" i="29"/>
  <c r="L67" i="29"/>
  <c r="M67" i="29"/>
  <c r="N67" i="29"/>
  <c r="O67" i="29"/>
  <c r="P67" i="29"/>
  <c r="Q67" i="29"/>
  <c r="R67" i="29"/>
  <c r="S67" i="29"/>
  <c r="T67" i="29"/>
  <c r="U67" i="29"/>
  <c r="V67" i="29"/>
  <c r="W67" i="29"/>
  <c r="X67" i="29"/>
  <c r="Y67" i="29"/>
  <c r="Z67" i="29"/>
  <c r="AA67" i="29"/>
  <c r="AB67" i="29"/>
  <c r="AC67" i="29"/>
  <c r="AD67" i="29"/>
  <c r="AE67" i="29"/>
  <c r="AF67" i="29"/>
  <c r="B68" i="29"/>
  <c r="C68" i="29"/>
  <c r="D68" i="29"/>
  <c r="E68" i="29"/>
  <c r="F68" i="29"/>
  <c r="G68" i="29"/>
  <c r="H68" i="29"/>
  <c r="I68" i="29"/>
  <c r="J68" i="29"/>
  <c r="K68" i="29"/>
  <c r="L68" i="29"/>
  <c r="M68" i="29"/>
  <c r="N68" i="29"/>
  <c r="O68" i="29"/>
  <c r="P68" i="29"/>
  <c r="Q68" i="29"/>
  <c r="R68" i="29"/>
  <c r="S68" i="29"/>
  <c r="T68" i="29"/>
  <c r="U68" i="29"/>
  <c r="V68" i="29"/>
  <c r="W68" i="29"/>
  <c r="X68" i="29"/>
  <c r="Y68" i="29"/>
  <c r="Z68" i="29"/>
  <c r="AA68" i="29"/>
  <c r="AB68" i="29"/>
  <c r="AC68" i="29"/>
  <c r="AD68" i="29"/>
  <c r="AE68" i="29"/>
  <c r="AF68" i="29"/>
  <c r="B69" i="29"/>
  <c r="C69" i="29"/>
  <c r="D69" i="29"/>
  <c r="E69" i="29"/>
  <c r="F69" i="29"/>
  <c r="G69" i="29"/>
  <c r="H69" i="29"/>
  <c r="I69" i="29"/>
  <c r="J69" i="29"/>
  <c r="K69" i="29"/>
  <c r="L69" i="29"/>
  <c r="M69" i="29"/>
  <c r="N69" i="29"/>
  <c r="O69" i="29"/>
  <c r="P69" i="29"/>
  <c r="Q69" i="29"/>
  <c r="R69" i="29"/>
  <c r="S69" i="29"/>
  <c r="T69" i="29"/>
  <c r="U69" i="29"/>
  <c r="V69" i="29"/>
  <c r="W69" i="29"/>
  <c r="X69" i="29"/>
  <c r="Y69" i="29"/>
  <c r="Z69" i="29"/>
  <c r="AA69" i="29"/>
  <c r="AB69" i="29"/>
  <c r="AC69" i="29"/>
  <c r="AD69" i="29"/>
  <c r="AE69" i="29"/>
  <c r="AF69" i="29"/>
  <c r="B70" i="29"/>
  <c r="C70" i="29"/>
  <c r="D70" i="29"/>
  <c r="E70" i="29"/>
  <c r="F70" i="29"/>
  <c r="G70" i="29"/>
  <c r="H70" i="29"/>
  <c r="I70" i="29"/>
  <c r="J70" i="29"/>
  <c r="K70" i="29"/>
  <c r="L70" i="29"/>
  <c r="M70" i="29"/>
  <c r="N70" i="29"/>
  <c r="O70" i="29"/>
  <c r="P70" i="29"/>
  <c r="Q70" i="29"/>
  <c r="R70" i="29"/>
  <c r="S70" i="29"/>
  <c r="T70" i="29"/>
  <c r="U70" i="29"/>
  <c r="V70" i="29"/>
  <c r="W70" i="29"/>
  <c r="X70" i="29"/>
  <c r="Y70" i="29"/>
  <c r="Z70" i="29"/>
  <c r="AA70" i="29"/>
  <c r="AB70" i="29"/>
  <c r="AC70" i="29"/>
  <c r="AD70" i="29"/>
  <c r="AE70" i="29"/>
  <c r="AF70" i="29"/>
  <c r="B71" i="29"/>
  <c r="C71" i="29"/>
  <c r="D71" i="29"/>
  <c r="E71" i="29"/>
  <c r="F71" i="29"/>
  <c r="G71" i="29"/>
  <c r="H71" i="29"/>
  <c r="I71" i="29"/>
  <c r="J71" i="29"/>
  <c r="K71" i="29"/>
  <c r="L71" i="29"/>
  <c r="M71" i="29"/>
  <c r="N71" i="29"/>
  <c r="O71" i="29"/>
  <c r="P71" i="29"/>
  <c r="Q71" i="29"/>
  <c r="R71" i="29"/>
  <c r="S71" i="29"/>
  <c r="T71" i="29"/>
  <c r="U71" i="29"/>
  <c r="V71" i="29"/>
  <c r="W71" i="29"/>
  <c r="X71" i="29"/>
  <c r="Y71" i="29"/>
  <c r="Z71" i="29"/>
  <c r="AA71" i="29"/>
  <c r="AB71" i="29"/>
  <c r="AC71" i="29"/>
  <c r="AD71" i="29"/>
  <c r="AE71" i="29"/>
  <c r="AF71" i="29"/>
  <c r="B72" i="29"/>
  <c r="C72" i="29"/>
  <c r="D72" i="29"/>
  <c r="E72" i="29"/>
  <c r="F72" i="29"/>
  <c r="G72" i="29"/>
  <c r="H72" i="29"/>
  <c r="I72" i="29"/>
  <c r="J72" i="29"/>
  <c r="K72" i="29"/>
  <c r="L72" i="29"/>
  <c r="M72" i="29"/>
  <c r="N72" i="29"/>
  <c r="O72" i="29"/>
  <c r="P72" i="29"/>
  <c r="Q72" i="29"/>
  <c r="R72" i="29"/>
  <c r="S72" i="29"/>
  <c r="T72" i="29"/>
  <c r="U72" i="29"/>
  <c r="V72" i="29"/>
  <c r="W72" i="29"/>
  <c r="X72" i="29"/>
  <c r="Y72" i="29"/>
  <c r="Z72" i="29"/>
  <c r="AA72" i="29"/>
  <c r="AB72" i="29"/>
  <c r="AC72" i="29"/>
  <c r="AD72" i="29"/>
  <c r="AE72" i="29"/>
  <c r="AF72" i="29"/>
  <c r="L35" i="7" l="1"/>
  <c r="L34" i="7" l="1"/>
  <c r="G40" i="11" l="1"/>
  <c r="G39" i="11"/>
  <c r="G38" i="11"/>
  <c r="G37" i="11"/>
  <c r="G36" i="11"/>
  <c r="G35" i="11"/>
  <c r="G34" i="11"/>
  <c r="G33" i="11"/>
  <c r="G32" i="11"/>
  <c r="G31" i="11"/>
  <c r="G30" i="11"/>
  <c r="G29" i="11"/>
  <c r="G28" i="11"/>
  <c r="F28" i="11" s="1"/>
  <c r="M28" i="11" l="1"/>
  <c r="F40" i="11"/>
  <c r="M40" i="11" s="1"/>
  <c r="F39" i="11"/>
  <c r="M39" i="11" s="1"/>
  <c r="F38" i="11"/>
  <c r="M38" i="11" s="1"/>
  <c r="F37" i="11"/>
  <c r="M37" i="11" s="1"/>
  <c r="F36" i="11"/>
  <c r="M36" i="11" s="1"/>
  <c r="F35" i="11"/>
  <c r="M35" i="11" s="1"/>
  <c r="F34" i="11"/>
  <c r="M34" i="11" s="1"/>
  <c r="F33" i="11"/>
  <c r="M33" i="11" s="1"/>
  <c r="F32" i="11"/>
  <c r="M32" i="11" s="1"/>
  <c r="F31" i="11"/>
  <c r="M31" i="11" s="1"/>
  <c r="F30" i="11"/>
  <c r="F29" i="11"/>
  <c r="M29" i="11" l="1"/>
  <c r="M30" i="11"/>
  <c r="L70" i="4"/>
  <c r="A4" i="60" l="1"/>
  <c r="D50" i="60"/>
  <c r="D49" i="60"/>
  <c r="D48" i="60"/>
  <c r="D47" i="60"/>
  <c r="D46" i="60"/>
  <c r="D45" i="60"/>
  <c r="A3" i="60"/>
  <c r="A3" i="43" l="1"/>
  <c r="A3" i="53"/>
  <c r="A3" i="26"/>
  <c r="A4" i="25"/>
  <c r="A4" i="11"/>
  <c r="A3" i="20"/>
  <c r="A4" i="58"/>
  <c r="A3" i="29" s="1"/>
  <c r="A4" i="7"/>
  <c r="G10" i="11" l="1"/>
  <c r="F10" i="11" s="1"/>
  <c r="J80" i="4" l="1"/>
  <c r="K80" i="4"/>
  <c r="J81" i="4"/>
  <c r="K81" i="4"/>
  <c r="J82" i="4"/>
  <c r="K82" i="4"/>
  <c r="J72" i="4"/>
  <c r="K72" i="4"/>
  <c r="J73" i="4"/>
  <c r="K73" i="4"/>
  <c r="J74" i="4"/>
  <c r="K74" i="4"/>
  <c r="J75" i="4"/>
  <c r="K75" i="4"/>
  <c r="J76" i="4"/>
  <c r="K76" i="4"/>
  <c r="J77" i="4"/>
  <c r="K77" i="4"/>
  <c r="J78" i="4"/>
  <c r="K78" i="4"/>
  <c r="J79" i="4"/>
  <c r="K79" i="4"/>
  <c r="J63" i="4"/>
  <c r="K63" i="4"/>
  <c r="J64" i="4"/>
  <c r="K64" i="4"/>
  <c r="J65" i="4"/>
  <c r="K65" i="4"/>
  <c r="J66" i="4"/>
  <c r="K66" i="4"/>
  <c r="J67" i="4"/>
  <c r="K67" i="4"/>
  <c r="J68" i="4"/>
  <c r="K68" i="4"/>
  <c r="J69" i="4"/>
  <c r="K69" i="4"/>
  <c r="J71" i="4"/>
  <c r="K71" i="4"/>
  <c r="J54" i="4"/>
  <c r="K54" i="4"/>
  <c r="J55" i="4"/>
  <c r="K55" i="4"/>
  <c r="J56" i="4"/>
  <c r="K56" i="4"/>
  <c r="J57" i="4"/>
  <c r="K57" i="4"/>
  <c r="J58" i="4"/>
  <c r="K58" i="4"/>
  <c r="J59" i="4"/>
  <c r="K59" i="4"/>
  <c r="J60" i="4"/>
  <c r="K60" i="4"/>
  <c r="J61" i="4"/>
  <c r="K61" i="4"/>
  <c r="J62" i="4"/>
  <c r="K62" i="4"/>
  <c r="J26" i="4"/>
  <c r="K26" i="4"/>
  <c r="J27" i="4"/>
  <c r="K27" i="4"/>
  <c r="J28" i="4"/>
  <c r="K28" i="4"/>
  <c r="J29" i="4"/>
  <c r="K29" i="4"/>
  <c r="J30" i="4"/>
  <c r="K30" i="4"/>
  <c r="J31" i="4"/>
  <c r="K31" i="4"/>
  <c r="J32" i="4"/>
  <c r="K32" i="4"/>
  <c r="J33" i="4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48" i="4"/>
  <c r="K48" i="4"/>
  <c r="J49" i="4"/>
  <c r="K49" i="4"/>
  <c r="J50" i="4"/>
  <c r="K50" i="4"/>
  <c r="J51" i="4"/>
  <c r="K51" i="4"/>
  <c r="J52" i="4"/>
  <c r="K52" i="4"/>
  <c r="J53" i="4"/>
  <c r="K53" i="4"/>
  <c r="J10" i="4"/>
  <c r="K10" i="4"/>
  <c r="J11" i="4"/>
  <c r="K11" i="4"/>
  <c r="J12" i="4"/>
  <c r="K12" i="4"/>
  <c r="J13" i="4"/>
  <c r="K13" i="4"/>
  <c r="J14" i="4"/>
  <c r="K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K9" i="4"/>
  <c r="J9" i="4"/>
  <c r="K23" i="58"/>
  <c r="J23" i="58"/>
  <c r="K22" i="58"/>
  <c r="J22" i="58"/>
  <c r="K21" i="58"/>
  <c r="J21" i="58"/>
  <c r="K20" i="58"/>
  <c r="J20" i="58"/>
  <c r="K19" i="58"/>
  <c r="J19" i="58"/>
  <c r="K18" i="58"/>
  <c r="J18" i="58"/>
  <c r="K16" i="58"/>
  <c r="J16" i="58"/>
  <c r="K12" i="58"/>
  <c r="J12" i="58"/>
  <c r="K11" i="58"/>
  <c r="J11" i="58"/>
  <c r="K10" i="58"/>
  <c r="J10" i="58"/>
  <c r="K9" i="58"/>
  <c r="J9" i="58"/>
  <c r="J33" i="7" l="1"/>
  <c r="K33" i="7"/>
  <c r="M10" i="58" l="1"/>
  <c r="L10" i="58" s="1"/>
  <c r="M11" i="58"/>
  <c r="L11" i="58" s="1"/>
  <c r="M12" i="58"/>
  <c r="L12" i="58" s="1"/>
  <c r="J13" i="58"/>
  <c r="K13" i="58"/>
  <c r="M13" i="58"/>
  <c r="L13" i="58" s="1"/>
  <c r="J14" i="58"/>
  <c r="K14" i="58"/>
  <c r="M14" i="58"/>
  <c r="L14" i="58" s="1"/>
  <c r="J15" i="58"/>
  <c r="K15" i="58"/>
  <c r="M15" i="58"/>
  <c r="L15" i="58" s="1"/>
  <c r="M16" i="58"/>
  <c r="L16" i="58" s="1"/>
  <c r="M18" i="58"/>
  <c r="L18" i="58" s="1"/>
  <c r="M19" i="58"/>
  <c r="L19" i="58" s="1"/>
  <c r="M20" i="58"/>
  <c r="L20" i="58" s="1"/>
  <c r="M21" i="58"/>
  <c r="L21" i="58" s="1"/>
  <c r="M22" i="58"/>
  <c r="L22" i="58" s="1"/>
  <c r="L23" i="58"/>
  <c r="A5" i="53" l="1"/>
  <c r="L37" i="53" l="1"/>
  <c r="L38" i="53"/>
  <c r="L39" i="53"/>
  <c r="L40" i="53"/>
  <c r="L41" i="53"/>
  <c r="L42" i="53"/>
  <c r="L36" i="26"/>
  <c r="L37" i="26"/>
  <c r="L38" i="26"/>
  <c r="L39" i="26"/>
  <c r="L40" i="26"/>
  <c r="L41" i="26"/>
  <c r="A3" i="25"/>
  <c r="I10" i="25"/>
  <c r="I11" i="25"/>
  <c r="K11" i="25"/>
  <c r="I12" i="25"/>
  <c r="K12" i="25"/>
  <c r="J12" i="25" s="1"/>
  <c r="I13" i="25"/>
  <c r="K13" i="25"/>
  <c r="I14" i="25"/>
  <c r="K14" i="25"/>
  <c r="I15" i="25"/>
  <c r="K15" i="25"/>
  <c r="I16" i="25"/>
  <c r="K16" i="25"/>
  <c r="J16" i="25" s="1"/>
  <c r="I17" i="25"/>
  <c r="K17" i="25"/>
  <c r="I18" i="25"/>
  <c r="K18" i="25"/>
  <c r="I19" i="25"/>
  <c r="K19" i="25"/>
  <c r="K20" i="25"/>
  <c r="J20" i="25" s="1"/>
  <c r="K21" i="25"/>
  <c r="J21" i="25" s="1"/>
  <c r="J22" i="25"/>
  <c r="J23" i="25"/>
  <c r="J24" i="25"/>
  <c r="J25" i="25"/>
  <c r="J33" i="25"/>
  <c r="I37" i="25"/>
  <c r="I38" i="25"/>
  <c r="I39" i="25"/>
  <c r="I40" i="25"/>
  <c r="I41" i="25"/>
  <c r="I42" i="25"/>
  <c r="A3" i="11"/>
  <c r="M10" i="11"/>
  <c r="G11" i="11"/>
  <c r="F11" i="11" s="1"/>
  <c r="M11" i="11" s="1"/>
  <c r="G12" i="11"/>
  <c r="F12" i="11" s="1"/>
  <c r="M12" i="11" s="1"/>
  <c r="G13" i="11"/>
  <c r="F13" i="11" s="1"/>
  <c r="M13" i="11" s="1"/>
  <c r="G14" i="11"/>
  <c r="F14" i="11" s="1"/>
  <c r="M14" i="11" s="1"/>
  <c r="G15" i="11"/>
  <c r="F15" i="11" s="1"/>
  <c r="M15" i="11" s="1"/>
  <c r="G16" i="11"/>
  <c r="F16" i="11" s="1"/>
  <c r="M16" i="11" s="1"/>
  <c r="G17" i="11"/>
  <c r="F17" i="11" s="1"/>
  <c r="M17" i="11" s="1"/>
  <c r="G18" i="11"/>
  <c r="F18" i="11" s="1"/>
  <c r="M18" i="11" s="1"/>
  <c r="G19" i="11"/>
  <c r="F19" i="11" s="1"/>
  <c r="M19" i="11" s="1"/>
  <c r="G20" i="11"/>
  <c r="F20" i="11" s="1"/>
  <c r="M20" i="11" s="1"/>
  <c r="G21" i="11"/>
  <c r="F21" i="11" s="1"/>
  <c r="M21" i="11" s="1"/>
  <c r="G22" i="11"/>
  <c r="F22" i="11" s="1"/>
  <c r="M22" i="11" s="1"/>
  <c r="G23" i="11"/>
  <c r="F23" i="11" s="1"/>
  <c r="M23" i="11" s="1"/>
  <c r="G24" i="11"/>
  <c r="F24" i="11" s="1"/>
  <c r="M24" i="11" s="1"/>
  <c r="G25" i="11"/>
  <c r="F25" i="11" s="1"/>
  <c r="M25" i="11" s="1"/>
  <c r="G26" i="11"/>
  <c r="F26" i="11" s="1"/>
  <c r="M26" i="11" s="1"/>
  <c r="I47" i="11"/>
  <c r="I48" i="11"/>
  <c r="I49" i="11"/>
  <c r="I50" i="11"/>
  <c r="I51" i="11"/>
  <c r="I52" i="11"/>
  <c r="B9" i="20"/>
  <c r="D9" i="20"/>
  <c r="F9" i="20"/>
  <c r="G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V9" i="20"/>
  <c r="W9" i="20"/>
  <c r="X9" i="20"/>
  <c r="Y9" i="20"/>
  <c r="Z9" i="20"/>
  <c r="AA9" i="20"/>
  <c r="AB9" i="20"/>
  <c r="AC9" i="20"/>
  <c r="AD9" i="20"/>
  <c r="AE9" i="20"/>
  <c r="B10" i="20"/>
  <c r="C10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V10" i="20"/>
  <c r="W10" i="20"/>
  <c r="X10" i="20"/>
  <c r="Y10" i="20"/>
  <c r="Z10" i="20"/>
  <c r="AA10" i="20"/>
  <c r="AB10" i="20"/>
  <c r="AC10" i="20"/>
  <c r="AD10" i="20"/>
  <c r="AE10" i="20"/>
  <c r="B11" i="20"/>
  <c r="C11" i="20"/>
  <c r="D11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V11" i="20"/>
  <c r="W11" i="20"/>
  <c r="X11" i="20"/>
  <c r="Y11" i="20"/>
  <c r="Z11" i="20"/>
  <c r="AA11" i="20"/>
  <c r="AB11" i="20"/>
  <c r="AC11" i="20"/>
  <c r="AD11" i="20"/>
  <c r="AE11" i="20"/>
  <c r="B12" i="20"/>
  <c r="C12" i="20"/>
  <c r="D12" i="20"/>
  <c r="E12" i="20"/>
  <c r="F12" i="20"/>
  <c r="G12" i="20"/>
  <c r="H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B13" i="20"/>
  <c r="C13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AD13" i="20"/>
  <c r="AE13" i="20"/>
  <c r="B14" i="20"/>
  <c r="C14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AA14" i="20"/>
  <c r="AB14" i="20"/>
  <c r="AC14" i="20"/>
  <c r="AD14" i="20"/>
  <c r="AE14" i="20"/>
  <c r="B15" i="20"/>
  <c r="C15" i="20"/>
  <c r="D15" i="20"/>
  <c r="E15" i="20"/>
  <c r="F15" i="20"/>
  <c r="G15" i="20"/>
  <c r="H15" i="20"/>
  <c r="I15" i="20"/>
  <c r="J15" i="20"/>
  <c r="K15" i="20"/>
  <c r="L15" i="20"/>
  <c r="M15" i="20"/>
  <c r="N15" i="20"/>
  <c r="P15" i="20"/>
  <c r="Q15" i="20"/>
  <c r="R15" i="20"/>
  <c r="S15" i="20"/>
  <c r="T15" i="20"/>
  <c r="U15" i="20"/>
  <c r="V15" i="20"/>
  <c r="W15" i="20"/>
  <c r="X15" i="20"/>
  <c r="Y15" i="20"/>
  <c r="Z15" i="20"/>
  <c r="AA15" i="20"/>
  <c r="AB15" i="20"/>
  <c r="AC15" i="20"/>
  <c r="AD15" i="20"/>
  <c r="AE15" i="20"/>
  <c r="B16" i="20"/>
  <c r="C16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B17" i="20"/>
  <c r="C17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V17" i="20"/>
  <c r="W17" i="20"/>
  <c r="X17" i="20"/>
  <c r="Y17" i="20"/>
  <c r="Z17" i="20"/>
  <c r="AA17" i="20"/>
  <c r="AB17" i="20"/>
  <c r="AC17" i="20"/>
  <c r="AD17" i="20"/>
  <c r="AE17" i="20"/>
  <c r="B18" i="20"/>
  <c r="C18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W18" i="20"/>
  <c r="X18" i="20"/>
  <c r="Y18" i="20"/>
  <c r="Z18" i="20"/>
  <c r="AA18" i="20"/>
  <c r="AB18" i="20"/>
  <c r="AC18" i="20"/>
  <c r="AD18" i="20"/>
  <c r="AE18" i="20"/>
  <c r="B19" i="20"/>
  <c r="C19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B20" i="20"/>
  <c r="C20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W20" i="20"/>
  <c r="X20" i="20"/>
  <c r="Y20" i="20"/>
  <c r="Z20" i="20"/>
  <c r="AA20" i="20"/>
  <c r="AB20" i="20"/>
  <c r="AC20" i="20"/>
  <c r="AD20" i="20"/>
  <c r="AE20" i="20"/>
  <c r="B21" i="20"/>
  <c r="C21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S21" i="20"/>
  <c r="T21" i="20"/>
  <c r="U21" i="20"/>
  <c r="V21" i="20"/>
  <c r="W21" i="20"/>
  <c r="X21" i="20"/>
  <c r="Y21" i="20"/>
  <c r="Z21" i="20"/>
  <c r="AA21" i="20"/>
  <c r="AB21" i="20"/>
  <c r="AC21" i="20"/>
  <c r="AD21" i="20"/>
  <c r="AE21" i="20"/>
  <c r="B22" i="20"/>
  <c r="C22" i="20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Z22" i="20"/>
  <c r="AA22" i="20"/>
  <c r="AB22" i="20"/>
  <c r="AC22" i="20"/>
  <c r="AD22" i="20"/>
  <c r="AE22" i="20"/>
  <c r="B23" i="20"/>
  <c r="C23" i="20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V23" i="20"/>
  <c r="W23" i="20"/>
  <c r="X23" i="20"/>
  <c r="Y23" i="20"/>
  <c r="Z23" i="20"/>
  <c r="AA23" i="20"/>
  <c r="AB23" i="20"/>
  <c r="AC23" i="20"/>
  <c r="AD23" i="20"/>
  <c r="AE23" i="20"/>
  <c r="B24" i="20"/>
  <c r="C24" i="20"/>
  <c r="D24" i="20"/>
  <c r="E24" i="20"/>
  <c r="F24" i="20"/>
  <c r="G24" i="20"/>
  <c r="H24" i="20"/>
  <c r="I24" i="20"/>
  <c r="J24" i="20"/>
  <c r="K24" i="20"/>
  <c r="L24" i="20"/>
  <c r="M24" i="20"/>
  <c r="N24" i="20"/>
  <c r="O24" i="20"/>
  <c r="P24" i="20"/>
  <c r="Q24" i="20"/>
  <c r="R24" i="20"/>
  <c r="S24" i="20"/>
  <c r="T24" i="20"/>
  <c r="U24" i="20"/>
  <c r="V24" i="20"/>
  <c r="W24" i="20"/>
  <c r="X24" i="20"/>
  <c r="Y24" i="20"/>
  <c r="Z24" i="20"/>
  <c r="AA24" i="20"/>
  <c r="AB24" i="20"/>
  <c r="AC24" i="20"/>
  <c r="AD24" i="20"/>
  <c r="AE24" i="20"/>
  <c r="B25" i="20"/>
  <c r="C25" i="20"/>
  <c r="D25" i="20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AD25" i="20"/>
  <c r="AE25" i="20"/>
  <c r="B26" i="20"/>
  <c r="C26" i="20"/>
  <c r="D26" i="20"/>
  <c r="E26" i="20"/>
  <c r="F26" i="20"/>
  <c r="G26" i="20"/>
  <c r="H26" i="20"/>
  <c r="I26" i="20"/>
  <c r="J26" i="20"/>
  <c r="K26" i="20"/>
  <c r="L26" i="20"/>
  <c r="M26" i="20"/>
  <c r="N26" i="20"/>
  <c r="O26" i="20"/>
  <c r="P26" i="20"/>
  <c r="Q26" i="20"/>
  <c r="R26" i="20"/>
  <c r="S26" i="20"/>
  <c r="T26" i="20"/>
  <c r="U26" i="20"/>
  <c r="V26" i="20"/>
  <c r="W26" i="20"/>
  <c r="X26" i="20"/>
  <c r="Y26" i="20"/>
  <c r="Z26" i="20"/>
  <c r="AA26" i="20"/>
  <c r="AB26" i="20"/>
  <c r="AC26" i="20"/>
  <c r="AD26" i="20"/>
  <c r="AE26" i="20"/>
  <c r="B27" i="20"/>
  <c r="C27" i="20"/>
  <c r="D27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Z27" i="20"/>
  <c r="AA27" i="20"/>
  <c r="AB27" i="20"/>
  <c r="AC27" i="20"/>
  <c r="AD27" i="20"/>
  <c r="AE27" i="20"/>
  <c r="B28" i="20"/>
  <c r="C28" i="20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B28" i="20"/>
  <c r="AC28" i="20"/>
  <c r="AD28" i="20"/>
  <c r="AE28" i="20"/>
  <c r="B29" i="20"/>
  <c r="C29" i="20"/>
  <c r="D29" i="20"/>
  <c r="E29" i="20"/>
  <c r="F29" i="20"/>
  <c r="G29" i="20"/>
  <c r="H29" i="20"/>
  <c r="I29" i="20"/>
  <c r="J29" i="20"/>
  <c r="K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B30" i="20"/>
  <c r="C30" i="20"/>
  <c r="D30" i="20"/>
  <c r="E30" i="20"/>
  <c r="F30" i="20"/>
  <c r="G30" i="20"/>
  <c r="H30" i="20"/>
  <c r="I30" i="20"/>
  <c r="J30" i="20"/>
  <c r="K30" i="20"/>
  <c r="L30" i="20"/>
  <c r="M30" i="20"/>
  <c r="N30" i="20"/>
  <c r="O30" i="20"/>
  <c r="P30" i="20"/>
  <c r="Q30" i="20"/>
  <c r="R30" i="20"/>
  <c r="S30" i="20"/>
  <c r="T30" i="20"/>
  <c r="U30" i="20"/>
  <c r="V30" i="20"/>
  <c r="W30" i="20"/>
  <c r="X30" i="20"/>
  <c r="Y30" i="20"/>
  <c r="Z30" i="20"/>
  <c r="AA30" i="20"/>
  <c r="AB30" i="20"/>
  <c r="AC30" i="20"/>
  <c r="AD30" i="20"/>
  <c r="AE30" i="20"/>
  <c r="B31" i="20"/>
  <c r="C31" i="20"/>
  <c r="D31" i="20"/>
  <c r="E31" i="20"/>
  <c r="F31" i="20"/>
  <c r="G31" i="20"/>
  <c r="H31" i="20"/>
  <c r="I31" i="20"/>
  <c r="J31" i="20"/>
  <c r="K31" i="20"/>
  <c r="L31" i="20"/>
  <c r="M31" i="20"/>
  <c r="N31" i="20"/>
  <c r="O31" i="20"/>
  <c r="P31" i="20"/>
  <c r="Q31" i="20"/>
  <c r="R31" i="20"/>
  <c r="S31" i="20"/>
  <c r="T31" i="20"/>
  <c r="U31" i="20"/>
  <c r="V31" i="20"/>
  <c r="W31" i="20"/>
  <c r="X31" i="20"/>
  <c r="Y31" i="20"/>
  <c r="Z31" i="20"/>
  <c r="AA31" i="20"/>
  <c r="AB31" i="20"/>
  <c r="AC31" i="20"/>
  <c r="AD31" i="20"/>
  <c r="AE31" i="20"/>
  <c r="B32" i="20"/>
  <c r="C32" i="20"/>
  <c r="D32" i="20"/>
  <c r="E32" i="20"/>
  <c r="F32" i="20"/>
  <c r="G32" i="20"/>
  <c r="H32" i="20"/>
  <c r="I32" i="20"/>
  <c r="J32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X32" i="20"/>
  <c r="Y32" i="20"/>
  <c r="Z32" i="20"/>
  <c r="AA32" i="20"/>
  <c r="AB32" i="20"/>
  <c r="AC32" i="20"/>
  <c r="AD32" i="20"/>
  <c r="AE32" i="20"/>
  <c r="B33" i="20"/>
  <c r="C33" i="20"/>
  <c r="D33" i="20"/>
  <c r="E33" i="20"/>
  <c r="F33" i="20"/>
  <c r="G33" i="20"/>
  <c r="H33" i="20"/>
  <c r="I33" i="20"/>
  <c r="J33" i="20"/>
  <c r="K33" i="20"/>
  <c r="L33" i="20"/>
  <c r="M33" i="20"/>
  <c r="N33" i="20"/>
  <c r="O33" i="20"/>
  <c r="P33" i="20"/>
  <c r="Q33" i="20"/>
  <c r="R33" i="20"/>
  <c r="S33" i="20"/>
  <c r="T33" i="20"/>
  <c r="U33" i="20"/>
  <c r="V33" i="20"/>
  <c r="W33" i="20"/>
  <c r="X33" i="20"/>
  <c r="Y33" i="20"/>
  <c r="Z33" i="20"/>
  <c r="AA33" i="20"/>
  <c r="AB33" i="20"/>
  <c r="AC33" i="20"/>
  <c r="AD33" i="20"/>
  <c r="AE33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U34" i="20"/>
  <c r="V34" i="20"/>
  <c r="W34" i="20"/>
  <c r="X34" i="20"/>
  <c r="Y34" i="20"/>
  <c r="Z34" i="20"/>
  <c r="AA34" i="20"/>
  <c r="AB34" i="20"/>
  <c r="AC34" i="20"/>
  <c r="AD34" i="20"/>
  <c r="AE34" i="20"/>
  <c r="B35" i="20"/>
  <c r="C35" i="20"/>
  <c r="D35" i="20"/>
  <c r="E35" i="20"/>
  <c r="F35" i="20"/>
  <c r="G35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W35" i="20"/>
  <c r="X35" i="20"/>
  <c r="Y35" i="20"/>
  <c r="Z35" i="20"/>
  <c r="AA35" i="20"/>
  <c r="AB35" i="20"/>
  <c r="AC35" i="20"/>
  <c r="AD35" i="20"/>
  <c r="AE35" i="20"/>
  <c r="B36" i="20"/>
  <c r="C36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W36" i="20"/>
  <c r="X36" i="20"/>
  <c r="Y36" i="20"/>
  <c r="Z36" i="20"/>
  <c r="AA36" i="20"/>
  <c r="AB36" i="20"/>
  <c r="AC36" i="20"/>
  <c r="AD36" i="20"/>
  <c r="AE36" i="20"/>
  <c r="B37" i="20"/>
  <c r="C37" i="20"/>
  <c r="D37" i="20"/>
  <c r="E37" i="20"/>
  <c r="F37" i="20"/>
  <c r="G37" i="20"/>
  <c r="H37" i="20"/>
  <c r="I37" i="20"/>
  <c r="J37" i="20"/>
  <c r="K37" i="20"/>
  <c r="L37" i="20"/>
  <c r="M37" i="20"/>
  <c r="N37" i="20"/>
  <c r="O37" i="20"/>
  <c r="P37" i="20"/>
  <c r="Q37" i="20"/>
  <c r="R37" i="20"/>
  <c r="S37" i="20"/>
  <c r="T37" i="20"/>
  <c r="U37" i="20"/>
  <c r="V37" i="20"/>
  <c r="W37" i="20"/>
  <c r="X37" i="20"/>
  <c r="Y37" i="20"/>
  <c r="Z37" i="20"/>
  <c r="AA37" i="20"/>
  <c r="AB37" i="20"/>
  <c r="AC37" i="20"/>
  <c r="AD37" i="20"/>
  <c r="AE37" i="20"/>
  <c r="B38" i="20"/>
  <c r="C38" i="20"/>
  <c r="D38" i="20"/>
  <c r="E38" i="20"/>
  <c r="F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W38" i="20"/>
  <c r="X38" i="20"/>
  <c r="Y38" i="20"/>
  <c r="Z38" i="20"/>
  <c r="AA38" i="20"/>
  <c r="AB38" i="20"/>
  <c r="AC38" i="20"/>
  <c r="AD38" i="20"/>
  <c r="AE38" i="20"/>
  <c r="B39" i="20"/>
  <c r="C39" i="20"/>
  <c r="D39" i="20"/>
  <c r="E39" i="20"/>
  <c r="F39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W39" i="20"/>
  <c r="X39" i="20"/>
  <c r="Y39" i="20"/>
  <c r="Z39" i="20"/>
  <c r="AA39" i="20"/>
  <c r="AB39" i="20"/>
  <c r="AC39" i="20"/>
  <c r="AD39" i="20"/>
  <c r="AE39" i="20"/>
  <c r="B40" i="20"/>
  <c r="C40" i="20"/>
  <c r="D40" i="20"/>
  <c r="E40" i="20"/>
  <c r="F40" i="20"/>
  <c r="G40" i="20"/>
  <c r="H40" i="20"/>
  <c r="I40" i="20"/>
  <c r="J40" i="20"/>
  <c r="K40" i="20"/>
  <c r="L40" i="20"/>
  <c r="M40" i="20"/>
  <c r="N40" i="20"/>
  <c r="O40" i="20"/>
  <c r="P40" i="20"/>
  <c r="Q40" i="20"/>
  <c r="R40" i="20"/>
  <c r="S40" i="20"/>
  <c r="T40" i="20"/>
  <c r="U40" i="20"/>
  <c r="V40" i="20"/>
  <c r="W40" i="20"/>
  <c r="X40" i="20"/>
  <c r="Y40" i="20"/>
  <c r="Z40" i="20"/>
  <c r="AA40" i="20"/>
  <c r="AB40" i="20"/>
  <c r="AC40" i="20"/>
  <c r="AD40" i="20"/>
  <c r="AE40" i="20"/>
  <c r="AA42" i="20"/>
  <c r="AA43" i="20"/>
  <c r="AA44" i="20"/>
  <c r="AA45" i="20"/>
  <c r="AA46" i="20"/>
  <c r="AA47" i="20"/>
  <c r="J8" i="7"/>
  <c r="K8" i="7"/>
  <c r="M8" i="7"/>
  <c r="L8" i="7" s="1"/>
  <c r="J9" i="7"/>
  <c r="K9" i="7"/>
  <c r="M9" i="7"/>
  <c r="L9" i="7" s="1"/>
  <c r="M10" i="7"/>
  <c r="L10" i="7" s="1"/>
  <c r="J11" i="7"/>
  <c r="K11" i="7"/>
  <c r="M11" i="7"/>
  <c r="L11" i="7" s="1"/>
  <c r="J12" i="7"/>
  <c r="K12" i="7"/>
  <c r="M12" i="7"/>
  <c r="J13" i="7"/>
  <c r="K13" i="7"/>
  <c r="L13" i="7"/>
  <c r="J14" i="7"/>
  <c r="K14" i="7"/>
  <c r="L14" i="7"/>
  <c r="J15" i="7"/>
  <c r="K15" i="7"/>
  <c r="L15" i="7"/>
  <c r="J16" i="7"/>
  <c r="K16" i="7"/>
  <c r="L16" i="7"/>
  <c r="J17" i="7"/>
  <c r="K17" i="7"/>
  <c r="J19" i="7"/>
  <c r="K19" i="7"/>
  <c r="L19" i="7"/>
  <c r="J20" i="7"/>
  <c r="K20" i="7"/>
  <c r="L20" i="7"/>
  <c r="J21" i="7"/>
  <c r="K21" i="7"/>
  <c r="L21" i="7"/>
  <c r="J22" i="7"/>
  <c r="K22" i="7"/>
  <c r="L22" i="7"/>
  <c r="J23" i="7"/>
  <c r="K23" i="7"/>
  <c r="L23" i="7"/>
  <c r="J24" i="7"/>
  <c r="K24" i="7"/>
  <c r="L24" i="7"/>
  <c r="J25" i="7"/>
  <c r="K25" i="7"/>
  <c r="L25" i="7"/>
  <c r="J26" i="7"/>
  <c r="K26" i="7"/>
  <c r="L26" i="7"/>
  <c r="J27" i="7"/>
  <c r="K27" i="7"/>
  <c r="L27" i="7"/>
  <c r="J28" i="7"/>
  <c r="K28" i="7"/>
  <c r="L28" i="7"/>
  <c r="J29" i="7"/>
  <c r="K29" i="7"/>
  <c r="L29" i="7"/>
  <c r="J30" i="7"/>
  <c r="K30" i="7"/>
  <c r="L30" i="7"/>
  <c r="K31" i="7"/>
  <c r="L31" i="7"/>
  <c r="J32" i="7"/>
  <c r="K32" i="7"/>
  <c r="L32" i="7"/>
  <c r="L33" i="7"/>
  <c r="L36" i="7"/>
  <c r="J38" i="7"/>
  <c r="K38" i="7" s="1"/>
  <c r="L38" i="7"/>
  <c r="J39" i="7"/>
  <c r="K39" i="7"/>
  <c r="J40" i="7"/>
  <c r="K40" i="7"/>
  <c r="L40" i="7"/>
  <c r="J41" i="7"/>
  <c r="K41" i="7"/>
  <c r="L41" i="7"/>
  <c r="J42" i="7"/>
  <c r="K42" i="7"/>
  <c r="L42" i="7"/>
  <c r="J43" i="7"/>
  <c r="K43" i="7"/>
  <c r="L43" i="7"/>
  <c r="J44" i="7"/>
  <c r="K44" i="7"/>
  <c r="L44" i="7"/>
  <c r="J45" i="7"/>
  <c r="K45" i="7"/>
  <c r="L45" i="7"/>
  <c r="J46" i="7"/>
  <c r="K46" i="7"/>
  <c r="L46" i="7"/>
  <c r="J47" i="7"/>
  <c r="K47" i="7"/>
  <c r="L47" i="7"/>
  <c r="K49" i="7"/>
  <c r="K50" i="7"/>
  <c r="K51" i="7"/>
  <c r="K52" i="7"/>
  <c r="K53" i="7"/>
  <c r="K54" i="7"/>
  <c r="M9" i="4"/>
  <c r="L9" i="4" s="1"/>
  <c r="M10" i="4"/>
  <c r="L10" i="4" s="1"/>
  <c r="M11" i="4"/>
  <c r="L11" i="4" s="1"/>
  <c r="M12" i="4"/>
  <c r="L12" i="4" s="1"/>
  <c r="M13" i="4"/>
  <c r="L13" i="4" s="1"/>
  <c r="M14" i="4"/>
  <c r="L14" i="4" s="1"/>
  <c r="M15" i="4"/>
  <c r="L15" i="4" s="1"/>
  <c r="M16" i="4"/>
  <c r="L16" i="4" s="1"/>
  <c r="M17" i="4"/>
  <c r="L17" i="4" s="1"/>
  <c r="M18" i="4"/>
  <c r="L18" i="4" s="1"/>
  <c r="M19" i="4"/>
  <c r="L19" i="4" s="1"/>
  <c r="M20" i="4"/>
  <c r="L20" i="4" s="1"/>
  <c r="M21" i="4"/>
  <c r="L21" i="4" s="1"/>
  <c r="M22" i="4"/>
  <c r="L22" i="4" s="1"/>
  <c r="M23" i="4"/>
  <c r="L23" i="4" s="1"/>
  <c r="M24" i="4"/>
  <c r="L24" i="4" s="1"/>
  <c r="M25" i="4"/>
  <c r="L25" i="4" s="1"/>
  <c r="M26" i="4"/>
  <c r="L26" i="4" s="1"/>
  <c r="M27" i="4"/>
  <c r="L27" i="4" s="1"/>
  <c r="M28" i="4"/>
  <c r="L28" i="4" s="1"/>
  <c r="M29" i="4"/>
  <c r="L29" i="4" s="1"/>
  <c r="M30" i="4"/>
  <c r="L30" i="4" s="1"/>
  <c r="M31" i="4"/>
  <c r="L31" i="4" s="1"/>
  <c r="M32" i="4"/>
  <c r="L32" i="4" s="1"/>
  <c r="M33" i="4"/>
  <c r="L33" i="4" s="1"/>
  <c r="M34" i="4"/>
  <c r="L34" i="4" s="1"/>
  <c r="M35" i="4"/>
  <c r="L35" i="4" s="1"/>
  <c r="M36" i="4"/>
  <c r="L36" i="4" s="1"/>
  <c r="M37" i="4"/>
  <c r="L37" i="4" s="1"/>
  <c r="M38" i="4"/>
  <c r="L38" i="4" s="1"/>
  <c r="M39" i="4"/>
  <c r="L39" i="4" s="1"/>
  <c r="M40" i="4"/>
  <c r="L40" i="4" s="1"/>
  <c r="M41" i="4"/>
  <c r="L41" i="4" s="1"/>
  <c r="M42" i="4"/>
  <c r="L42" i="4" s="1"/>
  <c r="M43" i="4"/>
  <c r="L43" i="4" s="1"/>
  <c r="M44" i="4"/>
  <c r="L44" i="4" s="1"/>
  <c r="M45" i="4"/>
  <c r="L45" i="4" s="1"/>
  <c r="M46" i="4"/>
  <c r="L46" i="4" s="1"/>
  <c r="M47" i="4"/>
  <c r="L47" i="4" s="1"/>
  <c r="M48" i="4"/>
  <c r="L48" i="4" s="1"/>
  <c r="M49" i="4"/>
  <c r="L49" i="4" s="1"/>
  <c r="M50" i="4"/>
  <c r="L50" i="4" s="1"/>
  <c r="M51" i="4"/>
  <c r="L51" i="4" s="1"/>
  <c r="M52" i="4"/>
  <c r="L52" i="4" s="1"/>
  <c r="M53" i="4"/>
  <c r="L53" i="4" s="1"/>
  <c r="M54" i="4"/>
  <c r="L54" i="4" s="1"/>
  <c r="M55" i="4"/>
  <c r="L55" i="4" s="1"/>
  <c r="M56" i="4"/>
  <c r="L56" i="4" s="1"/>
  <c r="M57" i="4"/>
  <c r="L57" i="4" s="1"/>
  <c r="M58" i="4"/>
  <c r="L58" i="4" s="1"/>
  <c r="M59" i="4"/>
  <c r="L59" i="4" s="1"/>
  <c r="M60" i="4"/>
  <c r="L60" i="4" s="1"/>
  <c r="M61" i="4"/>
  <c r="L61" i="4" s="1"/>
  <c r="M62" i="4"/>
  <c r="L62" i="4" s="1"/>
  <c r="M63" i="4"/>
  <c r="L63" i="4" s="1"/>
  <c r="M64" i="4"/>
  <c r="L64" i="4" s="1"/>
  <c r="M65" i="4"/>
  <c r="L65" i="4" s="1"/>
  <c r="M66" i="4"/>
  <c r="L66" i="4" s="1"/>
  <c r="M67" i="4"/>
  <c r="L67" i="4" s="1"/>
  <c r="M68" i="4"/>
  <c r="L68" i="4" s="1"/>
  <c r="M69" i="4"/>
  <c r="L69" i="4" s="1"/>
  <c r="M71" i="4"/>
  <c r="L71" i="4" s="1"/>
  <c r="M72" i="4"/>
  <c r="L72" i="4" s="1"/>
  <c r="M73" i="4"/>
  <c r="L73" i="4" s="1"/>
  <c r="M74" i="4"/>
  <c r="L74" i="4" s="1"/>
  <c r="M75" i="4"/>
  <c r="L75" i="4" s="1"/>
  <c r="M76" i="4"/>
  <c r="L76" i="4" s="1"/>
  <c r="M77" i="4"/>
  <c r="L77" i="4" s="1"/>
  <c r="M78" i="4"/>
  <c r="L78" i="4" s="1"/>
  <c r="M79" i="4"/>
  <c r="L79" i="4" s="1"/>
  <c r="M80" i="4"/>
  <c r="L80" i="4" s="1"/>
  <c r="M81" i="4"/>
  <c r="L81" i="4" s="1"/>
  <c r="M82" i="4"/>
  <c r="L82" i="4" s="1"/>
  <c r="J14" i="25" l="1"/>
  <c r="J17" i="25"/>
  <c r="J13" i="25"/>
  <c r="J18" i="25"/>
  <c r="J11" i="25"/>
  <c r="J19" i="25"/>
  <c r="J10" i="25"/>
  <c r="J15" i="25"/>
  <c r="L17" i="7"/>
  <c r="L12" i="7"/>
  <c r="C9" i="20"/>
</calcChain>
</file>

<file path=xl/sharedStrings.xml><?xml version="1.0" encoding="utf-8"?>
<sst xmlns="http://schemas.openxmlformats.org/spreadsheetml/2006/main" count="1968" uniqueCount="315">
  <si>
    <t xml:space="preserve">ПРАЙС ЛИСТ НА ТЕПЛОИЗОЛЯЦИОННУЮ ПРОДУКЦИЮ </t>
  </si>
  <si>
    <t>ROCKWOOL Russia - ЗАО "Минеральная Вата"</t>
  </si>
  <si>
    <t>Техническая изоляция</t>
  </si>
  <si>
    <t>Название продукта</t>
  </si>
  <si>
    <t>Применение</t>
  </si>
  <si>
    <t>Размеры</t>
  </si>
  <si>
    <t>Упаковка, штук</t>
  </si>
  <si>
    <t>Упаковка, м2</t>
  </si>
  <si>
    <t>Упаковка, м3</t>
  </si>
  <si>
    <t>Цена</t>
  </si>
  <si>
    <t>Длина</t>
  </si>
  <si>
    <t>Ширина</t>
  </si>
  <si>
    <t>Толщина</t>
  </si>
  <si>
    <t>WIRED MAT 80 (Россия) с покрытием сеткой из гальванизированной проволоки</t>
  </si>
  <si>
    <t>WIRED MAT 80 SST (Россия) с покрытием сеткой из нержавеющей проволоки</t>
  </si>
  <si>
    <t>ALU WIRED MAT 80 (Россия) с покрытием сеткой из гальванизированной проволоки, кашированный армир. алюм. Фольгой</t>
  </si>
  <si>
    <t>Огнезащита воздуховодов.</t>
  </si>
  <si>
    <t>ALU 1 WIRED MAT 80 (Россия) с покрытием сеткой из гальванизированной проволоки, кашированный неармир. алюм. фольгой (ГРУППА ГОРЮЧЕСТИ НГ)</t>
  </si>
  <si>
    <t>WIRED MAT 105 (Россия) с покрытием сеткой из гальванизированной проволоки</t>
  </si>
  <si>
    <t>WIRED MAT 105 SST (Россия) с покрытием сеткой из нержавеющей проволоки</t>
  </si>
  <si>
    <t>ALU 1 WIRED MAT 105 (Россия) с покрытием сеткой из гальванизированной проволоки кашированный неармир. алюм. фольгой (ГРУППА ГОРЮЧЕСТИ НГ)</t>
  </si>
  <si>
    <t>Важные примечания:</t>
  </si>
  <si>
    <t>Офис продаж:</t>
  </si>
  <si>
    <t>1. Цены даны в рублях с учетом НДС.</t>
  </si>
  <si>
    <t>105064, Москва</t>
  </si>
  <si>
    <t>2. Счет является действительным к оплате в течение 3-х банковских дней.</t>
  </si>
  <si>
    <t>Земляной вал, 9</t>
  </si>
  <si>
    <t>3.  Заказы на теплоизоляционные материалы поступают в производство с момента поступления денег на расчетный счет производителя.</t>
  </si>
  <si>
    <t>Бизнес-центр "СИТИДЕЛ", 10 этаж</t>
  </si>
  <si>
    <t>тел.     +7(495) 995-77-55</t>
  </si>
  <si>
    <t>факс   +7(495) 995 77 75</t>
  </si>
  <si>
    <t>ТЕХ МАТ</t>
  </si>
  <si>
    <t>ТЕХ МАТ кашированный алюминиевой фольгой</t>
  </si>
  <si>
    <t>ТЕХ БАТТС 50</t>
  </si>
  <si>
    <t>ТЕХ БАТТС 75</t>
  </si>
  <si>
    <t>ТЕХ БАТТС 100</t>
  </si>
  <si>
    <t>ТЕХ БАТТС 125</t>
  </si>
  <si>
    <t>ТЕХ БАТТС 150</t>
  </si>
  <si>
    <t xml:space="preserve">Теплоизоляция  промышленного оборудования, бойлеров, котлов,  воздуховодов, резервуаров. Теплоизоляция при устройстве каминного оборудования
</t>
  </si>
  <si>
    <t>4. Минимальный заказ на нестандартную продукцию составляет около 5 500 - 8 500 кг. Точную цифру уточните в отделе по работе с клиентами.</t>
  </si>
  <si>
    <t>5. Стоимость кашировки продукции ТЕХ БАТТС алюминиевой фольгой - 46 рублей/м2</t>
  </si>
  <si>
    <t>Диаметр труб</t>
  </si>
  <si>
    <t>Толщина 30 мм</t>
  </si>
  <si>
    <t>Толщина 40 мм</t>
  </si>
  <si>
    <t>Толщина 50 мм</t>
  </si>
  <si>
    <t>Толщина 60 мм</t>
  </si>
  <si>
    <t>Толщина 70 мм</t>
  </si>
  <si>
    <t>Толщина 80 мм</t>
  </si>
  <si>
    <t>Цена/м</t>
  </si>
  <si>
    <t>пог. м./уп.</t>
  </si>
  <si>
    <t>Описание</t>
  </si>
  <si>
    <t>Размеры рулона</t>
  </si>
  <si>
    <t>Упаковка, рулонов</t>
  </si>
  <si>
    <t>Длина, м</t>
  </si>
  <si>
    <t>Ширина, мм</t>
  </si>
  <si>
    <t>Рулон, руб.</t>
  </si>
  <si>
    <t>Упаковка, руб.</t>
  </si>
  <si>
    <t>ЛАС-А</t>
  </si>
  <si>
    <t>ЛАС</t>
  </si>
  <si>
    <t xml:space="preserve">Лента алюминиевая самоклеющаяся </t>
  </si>
  <si>
    <t>3.  Заказы на аксессуары поступают в производство с момента поступления денег на расчетный счет производителя.</t>
  </si>
  <si>
    <t xml:space="preserve">ПРАЙС ЛИСТ НА ПРОДУКЦИЮ </t>
  </si>
  <si>
    <t>Итого стоимость системы FT BARRIER</t>
  </si>
  <si>
    <t>Упаковка, шт</t>
  </si>
  <si>
    <t>FT Barrier, руб/м2</t>
  </si>
  <si>
    <t>FT Barrier, руб/м3</t>
  </si>
  <si>
    <t>FT BARRIER 40</t>
  </si>
  <si>
    <t>FT BARRIER 50</t>
  </si>
  <si>
    <t>FT BARRIER 60</t>
  </si>
  <si>
    <t>FT BARRIER 70</t>
  </si>
  <si>
    <t>FT BARRIER 80</t>
  </si>
  <si>
    <t>FT BARRIER 90</t>
  </si>
  <si>
    <t>FT BARRIER 100</t>
  </si>
  <si>
    <t>FT BARRIER 110</t>
  </si>
  <si>
    <t>FT BARRIER 120</t>
  </si>
  <si>
    <t>FT BARRIER 130</t>
  </si>
  <si>
    <t>FT BARRIER 140</t>
  </si>
  <si>
    <t>FT BARRIER 150</t>
  </si>
  <si>
    <t>FT BARRIER 160</t>
  </si>
  <si>
    <t>FT BARRIER 170</t>
  </si>
  <si>
    <t>Упаковка, кг в ведре</t>
  </si>
  <si>
    <t>Цена при покупке в системе, ведро</t>
  </si>
  <si>
    <t xml:space="preserve">Краска FT DÉCOR </t>
  </si>
  <si>
    <t>* В состав огнезащитного решения FT BARRIER входят:</t>
  </si>
  <si>
    <t xml:space="preserve">        - плиты FT BARRIER</t>
  </si>
  <si>
    <t>** Рекомендованный расход: 5 анкеров на 1 плиту</t>
  </si>
  <si>
    <t>*** Расход краски FT DÉCOR: 1,5 - 1,8 кг/м2</t>
  </si>
  <si>
    <t>3. Заказы поступают в производство с момента поступления денег на расчетный счет производителя.</t>
  </si>
  <si>
    <t xml:space="preserve">ПРАЙС ЛИСТ НА  ПРОДУКЦИЮ </t>
  </si>
  <si>
    <t>CONLIT 150 (Дания)</t>
  </si>
  <si>
    <t>CONLIT 150 w/scrim (Дания)</t>
  </si>
  <si>
    <t>Приварные стальные обмедненные штифты SP2 диаметром 2 мм. Используются в комплекте со стальными фиксирующими шайбами CL.</t>
  </si>
  <si>
    <t>Название</t>
  </si>
  <si>
    <t>Длина штифта мм</t>
  </si>
  <si>
    <t>Количество в упаковке, шт.</t>
  </si>
  <si>
    <t>Цена, руб/упак.</t>
  </si>
  <si>
    <t>SP2 TC-19</t>
  </si>
  <si>
    <t>SP2 TC-25</t>
  </si>
  <si>
    <t>SP2 TC-32</t>
  </si>
  <si>
    <t>SP2 TC-42</t>
  </si>
  <si>
    <t>SP2 TC-51</t>
  </si>
  <si>
    <t>SP2 TC-63</t>
  </si>
  <si>
    <t>SP2 TC-76</t>
  </si>
  <si>
    <t>SP2 TC-89</t>
  </si>
  <si>
    <t>SP2 TC-105</t>
  </si>
  <si>
    <t>SP2 TC-114</t>
  </si>
  <si>
    <t>Стальные фиксирующие шайбы CL. Используются в комплекте со стальными обмедненными штифтами SP2</t>
  </si>
  <si>
    <t>Диаметр шайбы, мм</t>
  </si>
  <si>
    <t>CL-0-30</t>
  </si>
  <si>
    <t>CL-1-40</t>
  </si>
  <si>
    <t>Приварные элементы CDF3, состоящие из стальной обмедненной шпильки диаметром 2.7 мм и стальной шайбы диаметром 30 мм</t>
  </si>
  <si>
    <t>Толщина изоляции, мм</t>
  </si>
  <si>
    <t>CDF3-15</t>
  </si>
  <si>
    <t>CDF3-19</t>
  </si>
  <si>
    <t>CDF3-25</t>
  </si>
  <si>
    <t>CDF3-28</t>
  </si>
  <si>
    <t>CDF3-38</t>
  </si>
  <si>
    <t>CDF3-48</t>
  </si>
  <si>
    <t>CDF3-58</t>
  </si>
  <si>
    <t>CDF3-68</t>
  </si>
  <si>
    <t>CDF3-80</t>
  </si>
  <si>
    <t>CDF3-90</t>
  </si>
  <si>
    <t>CDF3-100</t>
  </si>
  <si>
    <t>Приварные элементы CDF3, состоящие из стальной обмедненной шпильки диаметром 2.7 мм и стальной шайбы диаметром 30 мм. Основание шпильки близ шайбы дополнительно изолировано для использования при креплении материалов, покрытых алюминиевой фольгой</t>
  </si>
  <si>
    <t>CDF3-ISOL-15</t>
  </si>
  <si>
    <t>CDF3-ISOL-19</t>
  </si>
  <si>
    <t>CDF3-ISOL-25</t>
  </si>
  <si>
    <t>CDF3-ISOL-28</t>
  </si>
  <si>
    <t>CDF3-ISOL-38</t>
  </si>
  <si>
    <t>CDF3-ISOL-48</t>
  </si>
  <si>
    <t>CDF3-ISOL-58</t>
  </si>
  <si>
    <t>CDF3-ISOL-68</t>
  </si>
  <si>
    <t>CDF3-ISOL-80</t>
  </si>
  <si>
    <t>CDF3-ISOL-90</t>
  </si>
  <si>
    <t>CDF3-ISOL-100</t>
  </si>
  <si>
    <t>3.  Заказы на  материалы поступают в производство с момента поступления денег на расчетный счет производителя.</t>
  </si>
  <si>
    <t>Система ROCKFIRE: огнезащитное решение для железобетонных плит перекрытий</t>
  </si>
  <si>
    <t>4. Продукция с размерами 2000х1200 поставляется на паллетах</t>
  </si>
  <si>
    <t>1000 *</t>
  </si>
  <si>
    <t>Система ROCKFIRE: Огнезащитное решение для стальных конструкций</t>
  </si>
  <si>
    <t>ПРАЙС ЛИСТ НА АКСЕССУАРЫ</t>
  </si>
  <si>
    <t>АКСЕССУАРЫ К ТЕХНИЧЕСКОЙ ИЗОЛЯЦИИ</t>
  </si>
  <si>
    <t>Декоративная краска FT DÉCOR ***</t>
  </si>
  <si>
    <t>Наименование плиты, толщина (мм)</t>
  </si>
  <si>
    <t>Упаковка и цена плиты из каменной ваты FT Barrier</t>
  </si>
  <si>
    <t>Стоимость компонентов крепления системы</t>
  </si>
  <si>
    <t>Наименование компонента системы</t>
  </si>
  <si>
    <t>Название плиты</t>
  </si>
  <si>
    <t>Название компонента системы</t>
  </si>
  <si>
    <t>CONLIT SL 150 (Россия)</t>
  </si>
  <si>
    <t xml:space="preserve">CONLIT GLUE (RUS) </t>
  </si>
  <si>
    <t>Ед. измерения</t>
  </si>
  <si>
    <t>ведро 20 кг</t>
  </si>
  <si>
    <t>FT BARRIER 180</t>
  </si>
  <si>
    <t>FT BARRIER 190</t>
  </si>
  <si>
    <t>FT BARRIER 200</t>
  </si>
  <si>
    <t>длина 80 мм</t>
  </si>
  <si>
    <t>длина 110 мм</t>
  </si>
  <si>
    <t>длина 140 мм</t>
  </si>
  <si>
    <t>длина 170 мм</t>
  </si>
  <si>
    <t>длина 200 мм</t>
  </si>
  <si>
    <t>длина 250 мм</t>
  </si>
  <si>
    <t>Анкер, руб/шт.</t>
  </si>
  <si>
    <t>Шайба, руб/шт.</t>
  </si>
  <si>
    <t xml:space="preserve">WIRED MAT 50 (Россия) c покрытием сеткой из гальванизированной проволоки </t>
  </si>
  <si>
    <t>Industrial Batts 80</t>
  </si>
  <si>
    <t>Шумоизоляция котлов, тепловых насосов и воздуховодов со скоростью движения воздуха внутри до 20 м/с. Плиты покрыты стеклохолстом черного или белого цвета.</t>
  </si>
  <si>
    <t>Толщина 25 мм</t>
  </si>
  <si>
    <t xml:space="preserve"> за ед. изм.</t>
  </si>
  <si>
    <t>Краска для повышения предела огнестойкости несущих металлических конструкций до 30 минут.</t>
  </si>
  <si>
    <t>1000 **</t>
  </si>
  <si>
    <t>6.  Минимальный объем заказа на продукцию со значком "**" из Дании - 6 000 кг</t>
  </si>
  <si>
    <t>3.  Заказы поступают в производство с момента поступления денег на расчетный счет производителя.</t>
  </si>
  <si>
    <t>5.  Минимальный объем заказа на продукцию со значком "*" из Дании - 1 500 кг</t>
  </si>
  <si>
    <t>Firebatts 110 (Дания) *</t>
  </si>
  <si>
    <t>ALU  Firebatts 110 (Дания) * кашированный алюминиевой фольгой</t>
  </si>
  <si>
    <t>7.  Вариант поставки продукции из Дании со значком "*" - поддоны</t>
  </si>
  <si>
    <t>Мастика Hilti CP 611A</t>
  </si>
  <si>
    <t>Терморасширяющаяся мастика на графитовой основе для огнезащиты кабельных проходок.</t>
  </si>
  <si>
    <t>туба 310 мл</t>
  </si>
  <si>
    <t>Краска CONLIT M (Россия)</t>
  </si>
  <si>
    <t>ведро 25 кг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</si>
  <si>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</si>
  <si>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>СКИДКА</t>
  </si>
  <si>
    <t>Диаметр трубы, мм</t>
  </si>
  <si>
    <t>Толщина стенки, мм</t>
  </si>
  <si>
    <t>ЦИЛИНДРЫ CONLIT PS 150 ДЛЯ ОГНЕЗАЩИТЫ СТАЛЬНЫХ ТРУБНЫХ ПРОХОДОК</t>
  </si>
  <si>
    <t>Толщина 20 мм</t>
  </si>
  <si>
    <t xml:space="preserve">Компонент крепления системы - металлический анкер </t>
  </si>
  <si>
    <t>Диаметр</t>
  </si>
  <si>
    <t>Вид упаковки</t>
  </si>
  <si>
    <t>Транспортный объем, м3</t>
  </si>
  <si>
    <t xml:space="preserve">пленка </t>
  </si>
  <si>
    <t>Цена/м ZHE</t>
  </si>
  <si>
    <t>Цена/м TRK</t>
  </si>
  <si>
    <t xml:space="preserve"> </t>
  </si>
  <si>
    <t>ЦИЛИНДРЫ НАВИВНЫЕ ROCKWOOL 150</t>
  </si>
  <si>
    <t>ЦИЛИНДРЫ НАВИВНЫЕ ROCKWOOL 100</t>
  </si>
  <si>
    <t>ЦИЛИНДРЫ НАВИВНЫЕ ROCKWOOL 100 к/ф (кашированные фольгой)</t>
  </si>
  <si>
    <t>Толщина 90 мм</t>
  </si>
  <si>
    <t>Толщина 100 мм</t>
  </si>
  <si>
    <t>пог. м./ уп.</t>
  </si>
  <si>
    <t>КОЛИЧЕСТВО В УПАКОВКЕ , ШТ</t>
  </si>
  <si>
    <t>УПАКОВКА ТЕРМОУСАДОЧНАЯ ПЛЕНКА (1 шт в упаковке)</t>
  </si>
  <si>
    <t xml:space="preserve">ТРАНСПОРТНЫЙ ОБЪЕМ, м3 </t>
  </si>
  <si>
    <t>РАЗМЕР КОРОБКИ: 400 Х 400 Х 1010 ММ, ТРАНСПОРТНЫЙ ОБЪЕМ -  0,172 м3</t>
  </si>
  <si>
    <t>УПАКОВКА - КАРТОННЫЕ КОРОБКИ (CARTONS), РАЗМЕР КОРОБКИ: 400 Х 400 Х 1010 ММ , TРАНСПОРТНЫЙ ОБЪЕМ - 0,172 м3</t>
  </si>
  <si>
    <t>УПАКОВКА 3-PACK ( 3 шт. в упаковке)</t>
  </si>
  <si>
    <t>ПРОИЗВОДСТВО ГОЛЛАНДИЯ, УПАКОВКА - КОРОБКИ</t>
  </si>
  <si>
    <t>ПРОИЗВОДСТВО ГОЛЛАНДИЯ, УПАКОВКА - ТЕРМОУСАДОЧНАЯ ПЛЕНКА</t>
  </si>
  <si>
    <t>ПРОИЗВОДСТВО ГОЛЛАНДИЯ, УПАКОВКА - КОРОБКИ, ТЕРМОУСАДОЧНАЯ ПЛЕНКА</t>
  </si>
  <si>
    <t>ПРОИЗВОДСТВО ГОЛЛАНДИЯ, УПАКОВКА - КОРОБКИ, ТЕРМОУСАДОЧНАЯ ПЛЕНКА*</t>
  </si>
  <si>
    <t>*Вид упаковки указан на листе PACK.LIST PS-NL ALU</t>
  </si>
  <si>
    <t xml:space="preserve">УПАКОВОЧНЫЙ ЛИСТ НА ЦИЛИНДРЫ ПРОСТЫЕ НА СИНТЕТИЧЕСКОМ СВЯЗУЮЩЕМ /ПРОИЗВОДСТВО ГОЛЛАНДИЯ, УПАКОВКА - ТЕРМОУСАДОЧНАЯ ПЛЕНКА </t>
  </si>
  <si>
    <t>ALU WIRED MAT 105 (Россия) с покрытием сеткой из гальванизированной проволоки кашированный алюм. фольгой</t>
  </si>
  <si>
    <t>LAMELLA MAT</t>
  </si>
  <si>
    <t>Изоляция труб, оборудованя и воздуховодов. Продукция покрыта алюминиевой фольгой</t>
  </si>
  <si>
    <t>Изоляция труб, оборудования и воздуховодов. Продукция покрыта алюминиевой фольгой</t>
  </si>
  <si>
    <t>4. На данной странице представлена продукция импортного производства</t>
  </si>
  <si>
    <t>УПАКОВОЧНЫЙ ЛИСТ НA</t>
  </si>
  <si>
    <t>ЦИЛИНДРЫ НАВИВНЫЕ,</t>
  </si>
  <si>
    <t>ЦИЛИНДРЫ НАВИВНЫЕ, КАШИРОВАННЫЕ АЛЮМИНИЕВОЙ ФОЛЬГОЙ,</t>
  </si>
  <si>
    <t xml:space="preserve">УПАКОВОЧНЫЙ ЛИСТ НА ЦИЛИНДРЫ НА НАВИВНЫЕ, КАШИРОВАННЫЕ АЛЮМИНИЕВОЙ ФОЛЬГОЙ, </t>
  </si>
  <si>
    <t>Изоляция труб, оборудования и воздуховодов c температурой теплоносителя до 50°С включительно. Продукция покрыта алюминиевой фольгой, имеет клеевой слой со стороный каменной ваты и слой защитной пленки. Монтаж продукции осуществляется при температуре от +5 до +35°С.</t>
  </si>
  <si>
    <t>FT BARRIER 30</t>
  </si>
  <si>
    <t>Система ROCKFIRE: КОМПОНЕНТЫ ОГНЕЗАЩИТНОГО РЕШЕНИЯ (про-во ТЕРМОКЛИП) ДЛЯ КРЕПЛЕНИЯ WIRED MAT 80 и WIRED MAT 105 НА КОРПУСЕ ОГНЕСТОЙКОГО ВОЗДУХОВОДА</t>
  </si>
  <si>
    <t>Приварные стальные обмедненные штифты CT/WP2 диаметром 2 мм для аппаратов трансформаторного типа (Clim PW-33 и др.). Используются в комплекте со стальными фиксирующими шайбами PW2/CS.</t>
  </si>
  <si>
    <t>Приварные стальные обмедненные штифты CD/WP2 диаметром 2 мм для аппаратов конденсаторного типа (Clim СDW-45, HBS CD 1501 и др.). Используются в комплекте со стальными фиксирующими шайбами PW2/CS.</t>
  </si>
  <si>
    <t>CD/WP2</t>
  </si>
  <si>
    <t>Стальные фиксирующие шайбы PW2/CS. Используются в комплекте со стальными обмедненными штифтами CT/WP2 и CD/WP2</t>
  </si>
  <si>
    <t>PW2/CS (аналог ПШ38)</t>
  </si>
  <si>
    <t>Приварные элементы CD/PWP2,7, состоящие из стальной обмедненной шпильки диаметром 2.7 мм и стальной шайбы диаметром 30 мм. Основание шпильки близ шайбы дополнительно изолировано для использования при креплении материалов, покрытых алюминиевой фольгой</t>
  </si>
  <si>
    <t>CD/PWP 2,7 ISOL - 25</t>
  </si>
  <si>
    <t>CD/PWP 2,7 ISOL - 28</t>
  </si>
  <si>
    <t>CD/PWP 2,7 ISOL - 38</t>
  </si>
  <si>
    <t>CD/PWP 2,7 ISOL - 48</t>
  </si>
  <si>
    <t>CD/PWP 2,7 ISOL - 58</t>
  </si>
  <si>
    <t>CD/PWP 2,7 ISOL - 68</t>
  </si>
  <si>
    <t>CD/PWP 2,7 ISOL - 80</t>
  </si>
  <si>
    <t>CD/PWP 2,7 ISOL - 90</t>
  </si>
  <si>
    <t>CD/PWP 2,7 ISOL - 100</t>
  </si>
  <si>
    <t>FT BARRIER D 80</t>
  </si>
  <si>
    <t>FT BARRIER D 90</t>
  </si>
  <si>
    <t>FT BARRIER D 100</t>
  </si>
  <si>
    <t>FT BARRIER D 110</t>
  </si>
  <si>
    <t>FT BARRIER D 120</t>
  </si>
  <si>
    <t>FT BARRIER D 130</t>
  </si>
  <si>
    <t>FT BARRIER D 140</t>
  </si>
  <si>
    <t>FT BARRIER D 150</t>
  </si>
  <si>
    <t>FT BARRIER D 160</t>
  </si>
  <si>
    <t>FT BARRIER D 170</t>
  </si>
  <si>
    <t>FT BARRIER D 180</t>
  </si>
  <si>
    <t>FT BARRIER D 190</t>
  </si>
  <si>
    <t>FT BARRIER D 200</t>
  </si>
  <si>
    <t>LAMELLA MAT L*</t>
  </si>
  <si>
    <t>KLIMAFIX*</t>
  </si>
  <si>
    <t>Для продукции толщиной 70-90 мм возможно производство продукции по размерам 4000х1000</t>
  </si>
  <si>
    <t>5. При  заказе данной продукции с конкретного завода размер минимального заказа уточняйте у линейного менеджера</t>
  </si>
  <si>
    <t>Возможно производство продукции по размерам 4000х1000</t>
  </si>
  <si>
    <t>* Ламелла Л 25 мм, 30 мм, 50 мм и Климафикс 30 мм – отгружаются кратно рулонам (это складские позиции). Заказ остального – кратно 24 рулонам (кратно паллетам). Другие варианты рассматриваются индивидуально в зависимости от толщины</t>
  </si>
  <si>
    <t xml:space="preserve">        - стальные анкеры Termoclip Стена-4 и стальная шайба</t>
  </si>
  <si>
    <r>
      <t>м</t>
    </r>
    <r>
      <rPr>
        <b/>
        <vertAlign val="superscript"/>
        <sz val="12"/>
        <rFont val="Times New Roman"/>
        <family val="1"/>
      </rPr>
      <t>2</t>
    </r>
  </si>
  <si>
    <r>
      <t>м</t>
    </r>
    <r>
      <rPr>
        <b/>
        <vertAlign val="superscript"/>
        <sz val="12"/>
        <rFont val="Times New Roman"/>
        <family val="1"/>
      </rPr>
      <t>3</t>
    </r>
    <r>
      <rPr>
        <sz val="10"/>
        <rFont val="Arial"/>
        <family val="2"/>
        <charset val="204"/>
      </rPr>
      <t/>
    </r>
  </si>
  <si>
    <r>
      <t>м</t>
    </r>
    <r>
      <rPr>
        <b/>
        <vertAlign val="superscript"/>
        <sz val="8"/>
        <rFont val="Times New Roman"/>
        <family val="1"/>
      </rPr>
      <t>3</t>
    </r>
  </si>
  <si>
    <r>
      <t xml:space="preserve">Упаковка, </t>
    </r>
    <r>
      <rPr>
        <b/>
        <sz val="12"/>
        <rFont val="Times New Roman"/>
        <family val="1"/>
      </rPr>
      <t>м</t>
    </r>
    <r>
      <rPr>
        <b/>
        <vertAlign val="superscript"/>
        <sz val="12"/>
        <rFont val="Times New Roman"/>
        <family val="1"/>
      </rPr>
      <t>2</t>
    </r>
  </si>
  <si>
    <r>
      <t xml:space="preserve">Упаковка, </t>
    </r>
    <r>
      <rPr>
        <b/>
        <sz val="12"/>
        <rFont val="Times New Roman"/>
        <family val="1"/>
      </rPr>
      <t>м</t>
    </r>
    <r>
      <rPr>
        <b/>
        <vertAlign val="superscript"/>
        <sz val="12"/>
        <rFont val="Times New Roman"/>
        <family val="1"/>
      </rPr>
      <t>3</t>
    </r>
  </si>
  <si>
    <r>
      <t xml:space="preserve">Теплоизоляция трубороводов, промышленного оборудования и т. д. Максимальная температура применения +570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</t>
    </r>
  </si>
  <si>
    <r>
      <t xml:space="preserve">Теплоизоляция  промышленного оборудования, бойлеров, котлов,  воздуховодов, резервуаров.
Диапазон толщин: 50-160 мм с шагом 10 мм. Максимальная температура применения +750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С.</t>
    </r>
  </si>
  <si>
    <r>
      <t xml:space="preserve">Теплоизоляция  промышленного оборудования, бойлеров, котлов,  воздуховодов, резервуаров.
Максимальная температура применения +750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С.</t>
    </r>
  </si>
  <si>
    <r>
      <t xml:space="preserve">CT/WP2 </t>
    </r>
    <r>
      <rPr>
        <sz val="10"/>
        <rFont val="Times New Roman"/>
        <family val="1"/>
      </rPr>
      <t>(аналог ШП19)</t>
    </r>
  </si>
  <si>
    <r>
      <t>CT/WP2</t>
    </r>
    <r>
      <rPr>
        <sz val="10"/>
        <rFont val="Times New Roman"/>
        <family val="1"/>
      </rPr>
      <t xml:space="preserve"> (аналог ШП25)</t>
    </r>
  </si>
  <si>
    <r>
      <t>CT/WP2</t>
    </r>
    <r>
      <rPr>
        <sz val="10"/>
        <rFont val="Times New Roman"/>
        <family val="1"/>
      </rPr>
      <t xml:space="preserve"> (аналог ШП32)</t>
    </r>
  </si>
  <si>
    <r>
      <t xml:space="preserve">CT/WP2 </t>
    </r>
    <r>
      <rPr>
        <sz val="10"/>
        <rFont val="Times New Roman"/>
        <family val="1"/>
      </rPr>
      <t>(аналог ШП42)</t>
    </r>
  </si>
  <si>
    <r>
      <t>CT/WP2</t>
    </r>
    <r>
      <rPr>
        <sz val="10"/>
        <rFont val="Times New Roman"/>
        <family val="1"/>
      </rPr>
      <t xml:space="preserve"> (аналог ШП51)</t>
    </r>
  </si>
  <si>
    <r>
      <t>CT/WP2</t>
    </r>
    <r>
      <rPr>
        <sz val="10"/>
        <rFont val="Times New Roman"/>
        <family val="1"/>
      </rPr>
      <t xml:space="preserve"> (аналог ШП63)</t>
    </r>
  </si>
  <si>
    <r>
      <t xml:space="preserve">CT/WP2 </t>
    </r>
    <r>
      <rPr>
        <sz val="10"/>
        <rFont val="Times New Roman"/>
        <family val="1"/>
      </rPr>
      <t>(аналог ШП76)</t>
    </r>
  </si>
  <si>
    <r>
      <t xml:space="preserve">CT/WP2 </t>
    </r>
    <r>
      <rPr>
        <sz val="10"/>
        <rFont val="Times New Roman"/>
        <family val="1"/>
      </rPr>
      <t>(аналог ШП89)</t>
    </r>
  </si>
  <si>
    <r>
      <t xml:space="preserve">CT/WP2 </t>
    </r>
    <r>
      <rPr>
        <sz val="10"/>
        <rFont val="Times New Roman"/>
        <family val="1"/>
      </rPr>
      <t>(аналог ШП105)</t>
    </r>
  </si>
  <si>
    <r>
      <t xml:space="preserve">CT/WP2 </t>
    </r>
    <r>
      <rPr>
        <sz val="10"/>
        <rFont val="Times New Roman"/>
        <family val="1"/>
      </rPr>
      <t>(аналог ШП114)</t>
    </r>
  </si>
  <si>
    <r>
      <t xml:space="preserve">УПАКОВКА: </t>
    </r>
    <r>
      <rPr>
        <b/>
        <sz val="10"/>
        <rFont val="Times New Roman"/>
        <family val="1"/>
      </rPr>
      <t>цилиндры поставляются упакованными в термоусадочную пленку по одному цилиндру в упаковке</t>
    </r>
  </si>
  <si>
    <r>
      <t>УПАКОВКА:</t>
    </r>
    <r>
      <rPr>
        <sz val="10"/>
        <rFont val="Times New Roman"/>
        <family val="1"/>
      </rPr>
      <t xml:space="preserve"> данный вид цилиндров поставляется в картонных коробках с количеством согласно действующему упаковочному листу.</t>
    </r>
  </si>
  <si>
    <t>за ед. изм.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</si>
  <si>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650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С.</t>
    </r>
  </si>
  <si>
    <t>Тепловая изоляция технологического и энергетического оборудования, тепловых сетей, магистральных и промышленных трубопроводов с температурой до 650 0С.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</si>
  <si>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680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С.</t>
    </r>
  </si>
  <si>
    <t>Тепловая изоляция технологического и энергетического оборудования, тепловых сетей, магистральных и промышленных трубопроводов с температурой до 570 С.</t>
  </si>
  <si>
    <t>Огнезащита воздуховодов. Тепловая изоляция технологического и энергетического оборудования, тепловых сетей, магистральных и промышленных трубопроводов с температурой до 680 0С.</t>
  </si>
  <si>
    <t>Ленты алюминиевые самоклеящиеся (проклейка швов, герметизация стыков)</t>
  </si>
  <si>
    <r>
      <t xml:space="preserve">Лента алюминиевая самоклеющаяся </t>
    </r>
    <r>
      <rPr>
        <b/>
        <sz val="10"/>
        <rFont val="Times New Roman"/>
        <family val="1"/>
        <charset val="204"/>
      </rPr>
      <t>армированная</t>
    </r>
  </si>
  <si>
    <r>
      <t>11</t>
    </r>
    <r>
      <rPr>
        <sz val="10"/>
        <rFont val="Calibri"/>
        <family val="2"/>
        <charset val="204"/>
      </rPr>
      <t>μ</t>
    </r>
  </si>
  <si>
    <r>
      <t>30</t>
    </r>
    <r>
      <rPr>
        <sz val="10"/>
        <rFont val="Calibri"/>
        <family val="2"/>
        <charset val="204"/>
      </rPr>
      <t>μ</t>
    </r>
  </si>
  <si>
    <t>ЛС-1 12х0,5х30</t>
  </si>
  <si>
    <t>0,5 мм</t>
  </si>
  <si>
    <t>ЛС-1 19х0,5х30</t>
  </si>
  <si>
    <t>ЛС-1 25х0,5х30</t>
  </si>
  <si>
    <t>ЛС-1 12х0,7х30</t>
  </si>
  <si>
    <t>0,7 мм</t>
  </si>
  <si>
    <t>ЛС-1 19х0,7х30</t>
  </si>
  <si>
    <t>ЛС-1 25х0,7х30</t>
  </si>
  <si>
    <t>Система ROCKFIRE: компонент огнезащитного решения для крепления WIRED MAT 105 на корпусе огнестойкого воздуховода</t>
  </si>
  <si>
    <t>ЛС-1 19х0,9х30</t>
  </si>
  <si>
    <t>Лента стальная перфорированная для крепления огнезащиты на возуховоды.</t>
  </si>
  <si>
    <t>0,9 мм</t>
  </si>
  <si>
    <t>ЛС-1 25х0,9х30</t>
  </si>
  <si>
    <t>4. Отгрузка производится кратно упаковкам</t>
  </si>
  <si>
    <r>
      <t xml:space="preserve">Теплоизоляция  промышленного оборудования,  воздуховодов, резервуаров.
Диапазон толщин: 50-200 мм с шагом 10 мм. Максимальная температура применения +450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</t>
    </r>
  </si>
  <si>
    <r>
      <t xml:space="preserve">Теплоизоляция  промышленного оборудования, бойлеров, котлов,  воздуховодов, резервуаров.
Диапазон толщин: 50-200 мм с шагом 10 мм. Максимальная температура применения +665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С.</t>
    </r>
  </si>
  <si>
    <r>
      <t xml:space="preserve">Теплоизоляция  промышленного оборудования, бойлеров, котлов,  воздуховодов, резервуаров.
Диапазон толщин: 50-180 мм с шагом 10 мм. Максимальная температура применения +700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С.</t>
    </r>
  </si>
  <si>
    <r>
      <t xml:space="preserve">Теплоизоляция  промышленного оборудования, бойлеров, котлов,  воздуховодов, резервуаров.
Диапазон толщин: 50-200 мм с шагом 10 мм. Максимальная температура применения +550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С.</t>
    </r>
  </si>
  <si>
    <t>Система ROCKFIRE: КОМПОНЕНТЫ ОГНЕЗАЩИТНОГО РЕШЕНИЯ ДЛЯ КРЕПЛЕНИЯ WIRED MAT 80 И WIRED MAT 105 НА КОРПУСЕ ОГНЕСТОЙКОГО ВОЗДУХОВОДА</t>
  </si>
  <si>
    <t>Лента стальная бандажная перфорированная для крепления изоляции на трубопроводы, воздуховоды и оборудование</t>
  </si>
  <si>
    <t>Ленты стальные бандажные перфорированные (крепление теплоизоляции)</t>
  </si>
  <si>
    <t>PRO PS960000000 NLCZIN 028/020 40 (CAR)</t>
  </si>
  <si>
    <t>ProRox PS960</t>
  </si>
  <si>
    <t>ProRox PS 960 ALU D035 T030 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</si>
</sst>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_р_."/>
    <numFmt numFmtId="166" formatCode="#,##0.000"/>
    <numFmt numFmtId="167" formatCode="#,##0.0"/>
  </numFmts>
  <fonts count="50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sz val="9"/>
      <name val="Times New Roman"/>
      <family val="1"/>
    </font>
    <font>
      <b/>
      <sz val="14"/>
      <color theme="0"/>
      <name val="Times New Roman"/>
      <family val="1"/>
    </font>
    <font>
      <sz val="12"/>
      <color theme="0" tint="-0.499984740745262"/>
      <name val="Times New Roman"/>
      <family val="1"/>
    </font>
    <font>
      <sz val="12"/>
      <color rgb="FF00FF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7"/>
      <name val="Times New Roman"/>
      <family val="1"/>
    </font>
    <font>
      <b/>
      <sz val="10"/>
      <color indexed="10"/>
      <name val="Times New Roman"/>
      <family val="1"/>
    </font>
    <font>
      <sz val="8"/>
      <color rgb="FFFF0000"/>
      <name val="Times New Roman"/>
      <family val="1"/>
    </font>
    <font>
      <b/>
      <u/>
      <sz val="10"/>
      <name val="Times New Roman"/>
      <family val="1"/>
    </font>
    <font>
      <b/>
      <sz val="10"/>
      <color theme="0"/>
      <name val="Times New Roman"/>
      <family val="1"/>
      <charset val="204"/>
    </font>
    <font>
      <sz val="10"/>
      <name val="Calibri"/>
      <family val="2"/>
      <charset val="204"/>
    </font>
    <font>
      <b/>
      <sz val="10"/>
      <name val="Arial Cyr"/>
      <charset val="204"/>
    </font>
    <font>
      <sz val="14"/>
      <color theme="0"/>
      <name val="Times New Roman"/>
      <family val="1"/>
    </font>
    <font>
      <b/>
      <sz val="10"/>
      <color rgb="FFFF0000"/>
      <name val="Times New Roman"/>
      <family val="1"/>
    </font>
    <font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indexed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7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5" fillId="0" borderId="0"/>
    <xf numFmtId="0" fontId="9" fillId="0" borderId="0"/>
    <xf numFmtId="0" fontId="4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13" fillId="0" borderId="0"/>
  </cellStyleXfs>
  <cellXfs count="1430">
    <xf numFmtId="0" fontId="0" fillId="0" borderId="0" xfId="0"/>
    <xf numFmtId="0" fontId="7" fillId="0" borderId="0" xfId="2" applyFont="1"/>
    <xf numFmtId="0" fontId="7" fillId="0" borderId="0" xfId="2" applyFont="1" applyAlignment="1">
      <alignment horizontal="center"/>
    </xf>
    <xf numFmtId="0" fontId="7" fillId="4" borderId="7" xfId="2" applyFont="1" applyFill="1" applyBorder="1" applyAlignment="1">
      <alignment horizontal="center"/>
    </xf>
    <xf numFmtId="0" fontId="7" fillId="4" borderId="5" xfId="2" applyFont="1" applyFill="1" applyBorder="1" applyAlignment="1">
      <alignment horizontal="center"/>
    </xf>
    <xf numFmtId="0" fontId="7" fillId="0" borderId="0" xfId="2" applyFont="1" applyAlignment="1">
      <alignment vertical="top"/>
    </xf>
    <xf numFmtId="0" fontId="11" fillId="0" borderId="0" xfId="2" applyFont="1"/>
    <xf numFmtId="164" fontId="8" fillId="0" borderId="8" xfId="2" applyNumberFormat="1" applyFont="1" applyBorder="1" applyAlignment="1">
      <alignment horizontal="center" vertical="center" wrapText="1"/>
    </xf>
    <xf numFmtId="164" fontId="7" fillId="4" borderId="7" xfId="2" applyNumberFormat="1" applyFont="1" applyFill="1" applyBorder="1" applyAlignment="1">
      <alignment horizontal="center" vertical="center" wrapText="1"/>
    </xf>
    <xf numFmtId="164" fontId="7" fillId="0" borderId="0" xfId="2" applyNumberFormat="1" applyFont="1" applyAlignment="1">
      <alignment horizontal="center" vertical="center" wrapText="1"/>
    </xf>
    <xf numFmtId="164" fontId="7" fillId="4" borderId="5" xfId="2" applyNumberFormat="1" applyFont="1" applyFill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8" borderId="7" xfId="2" applyFont="1" applyFill="1" applyBorder="1" applyAlignment="1">
      <alignment horizontal="center"/>
    </xf>
    <xf numFmtId="164" fontId="7" fillId="8" borderId="7" xfId="2" applyNumberFormat="1" applyFont="1" applyFill="1" applyBorder="1" applyAlignment="1">
      <alignment horizontal="center" vertical="center" wrapText="1"/>
    </xf>
    <xf numFmtId="0" fontId="7" fillId="8" borderId="5" xfId="2" applyFont="1" applyFill="1" applyBorder="1" applyAlignment="1">
      <alignment horizontal="center"/>
    </xf>
    <xf numFmtId="164" fontId="7" fillId="8" borderId="5" xfId="2" applyNumberFormat="1" applyFont="1" applyFill="1" applyBorder="1" applyAlignment="1">
      <alignment horizontal="center" vertical="center" wrapText="1"/>
    </xf>
    <xf numFmtId="10" fontId="12" fillId="4" borderId="0" xfId="2" applyNumberFormat="1" applyFont="1" applyFill="1" applyAlignment="1">
      <alignment horizontal="center" vertical="top"/>
    </xf>
    <xf numFmtId="0" fontId="12" fillId="0" borderId="0" xfId="2" applyFont="1" applyAlignment="1">
      <alignment horizontal="center" vertical="top"/>
    </xf>
    <xf numFmtId="0" fontId="15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17" fillId="0" borderId="0" xfId="2" applyFont="1" applyAlignment="1">
      <alignment vertical="center"/>
    </xf>
    <xf numFmtId="0" fontId="17" fillId="2" borderId="0" xfId="2" applyFont="1" applyFill="1" applyAlignment="1">
      <alignment vertical="top" wrapText="1"/>
    </xf>
    <xf numFmtId="0" fontId="18" fillId="2" borderId="0" xfId="2" applyFont="1" applyFill="1" applyAlignment="1">
      <alignment vertical="top" wrapText="1"/>
    </xf>
    <xf numFmtId="0" fontId="19" fillId="2" borderId="0" xfId="2" applyFont="1" applyFill="1" applyBorder="1" applyAlignment="1" applyProtection="1">
      <alignment horizontal="center" vertical="top" wrapText="1"/>
      <protection hidden="1"/>
    </xf>
    <xf numFmtId="0" fontId="18" fillId="0" borderId="0" xfId="2" applyFont="1" applyAlignment="1">
      <alignment vertical="top"/>
    </xf>
    <xf numFmtId="0" fontId="18" fillId="0" borderId="0" xfId="2" applyFont="1" applyAlignment="1" applyProtection="1">
      <alignment vertical="top"/>
      <protection hidden="1"/>
    </xf>
    <xf numFmtId="0" fontId="18" fillId="4" borderId="0" xfId="2" applyFont="1" applyFill="1" applyAlignment="1">
      <alignment vertical="top"/>
    </xf>
    <xf numFmtId="0" fontId="18" fillId="0" borderId="0" xfId="2" applyFont="1" applyBorder="1" applyAlignment="1" applyProtection="1">
      <alignment vertical="top"/>
      <protection hidden="1"/>
    </xf>
    <xf numFmtId="0" fontId="14" fillId="0" borderId="0" xfId="2" applyFont="1" applyBorder="1" applyAlignment="1">
      <alignment horizontal="center" vertical="top"/>
    </xf>
    <xf numFmtId="0" fontId="15" fillId="0" borderId="0" xfId="2" applyFont="1" applyBorder="1" applyAlignment="1">
      <alignment horizontal="center" vertical="top"/>
    </xf>
    <xf numFmtId="164" fontId="15" fillId="0" borderId="0" xfId="2" applyNumberFormat="1" applyFont="1" applyBorder="1" applyAlignment="1">
      <alignment horizontal="center" vertical="top"/>
    </xf>
    <xf numFmtId="0" fontId="17" fillId="0" borderId="0" xfId="2" applyFont="1" applyBorder="1" applyAlignment="1" applyProtection="1">
      <alignment vertical="top"/>
      <protection hidden="1"/>
    </xf>
    <xf numFmtId="0" fontId="17" fillId="4" borderId="0" xfId="2" applyFont="1" applyFill="1" applyAlignment="1">
      <alignment vertical="top"/>
    </xf>
    <xf numFmtId="0" fontId="17" fillId="0" borderId="0" xfId="2" applyFont="1" applyAlignment="1">
      <alignment vertical="top"/>
    </xf>
    <xf numFmtId="0" fontId="20" fillId="0" borderId="0" xfId="2" applyFont="1" applyBorder="1" applyAlignment="1">
      <alignment horizontal="left" vertical="top"/>
    </xf>
    <xf numFmtId="0" fontId="17" fillId="0" borderId="0" xfId="2" applyFont="1" applyBorder="1" applyAlignment="1">
      <alignment horizontal="left" vertical="top"/>
    </xf>
    <xf numFmtId="0" fontId="17" fillId="0" borderId="0" xfId="2" applyFont="1" applyBorder="1" applyAlignment="1">
      <alignment horizontal="center" vertical="top"/>
    </xf>
    <xf numFmtId="164" fontId="17" fillId="0" borderId="0" xfId="2" applyNumberFormat="1" applyFont="1" applyBorder="1" applyAlignment="1">
      <alignment horizontal="center" vertical="top"/>
    </xf>
    <xf numFmtId="0" fontId="21" fillId="7" borderId="75" xfId="2" applyFont="1" applyFill="1" applyBorder="1" applyAlignment="1">
      <alignment horizontal="center" vertical="top"/>
    </xf>
    <xf numFmtId="9" fontId="21" fillId="7" borderId="76" xfId="2" applyNumberFormat="1" applyFont="1" applyFill="1" applyBorder="1" applyAlignment="1" applyProtection="1">
      <alignment horizontal="center" vertical="center"/>
      <protection locked="0"/>
    </xf>
    <xf numFmtId="9" fontId="21" fillId="7" borderId="0" xfId="2" applyNumberFormat="1" applyFont="1" applyFill="1" applyBorder="1" applyAlignment="1" applyProtection="1">
      <alignment horizontal="center" vertical="center"/>
      <protection locked="0"/>
    </xf>
    <xf numFmtId="0" fontId="12" fillId="0" borderId="47" xfId="2" applyFont="1" applyBorder="1" applyAlignment="1">
      <alignment horizontal="center" vertical="center" wrapText="1"/>
    </xf>
    <xf numFmtId="4" fontId="17" fillId="0" borderId="38" xfId="2" applyNumberFormat="1" applyFont="1" applyBorder="1" applyAlignment="1" applyProtection="1">
      <alignment vertical="center" wrapText="1"/>
      <protection hidden="1"/>
    </xf>
    <xf numFmtId="4" fontId="17" fillId="0" borderId="0" xfId="2" applyNumberFormat="1" applyFont="1" applyBorder="1" applyAlignment="1" applyProtection="1">
      <alignment vertical="center" wrapText="1"/>
      <protection hidden="1"/>
    </xf>
    <xf numFmtId="0" fontId="12" fillId="4" borderId="0" xfId="2" applyFont="1" applyFill="1" applyAlignment="1">
      <alignment wrapText="1"/>
    </xf>
    <xf numFmtId="0" fontId="12" fillId="0" borderId="0" xfId="2" applyFont="1" applyAlignment="1">
      <alignment wrapText="1"/>
    </xf>
    <xf numFmtId="0" fontId="17" fillId="0" borderId="15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4" fontId="14" fillId="0" borderId="36" xfId="2" applyNumberFormat="1" applyFont="1" applyBorder="1" applyAlignment="1">
      <alignment horizontal="center" vertical="center" wrapText="1"/>
    </xf>
    <xf numFmtId="4" fontId="14" fillId="0" borderId="8" xfId="2" applyNumberFormat="1" applyFont="1" applyBorder="1" applyAlignment="1">
      <alignment horizontal="center" vertical="center" wrapText="1"/>
    </xf>
    <xf numFmtId="4" fontId="14" fillId="0" borderId="0" xfId="2" applyNumberFormat="1" applyFont="1" applyBorder="1" applyAlignment="1">
      <alignment horizontal="center" vertical="center" wrapText="1"/>
    </xf>
    <xf numFmtId="0" fontId="12" fillId="4" borderId="0" xfId="2" applyFont="1" applyFill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7" fillId="4" borderId="47" xfId="2" applyFont="1" applyFill="1" applyBorder="1" applyAlignment="1">
      <alignment horizontal="left" vertical="center" wrapText="1"/>
    </xf>
    <xf numFmtId="0" fontId="17" fillId="4" borderId="10" xfId="2" applyFont="1" applyFill="1" applyBorder="1" applyAlignment="1">
      <alignment horizontal="center"/>
    </xf>
    <xf numFmtId="0" fontId="17" fillId="4" borderId="18" xfId="2" applyFont="1" applyFill="1" applyBorder="1" applyAlignment="1">
      <alignment horizontal="center"/>
    </xf>
    <xf numFmtId="0" fontId="17" fillId="4" borderId="19" xfId="2" applyFont="1" applyFill="1" applyBorder="1" applyAlignment="1">
      <alignment horizontal="center"/>
    </xf>
    <xf numFmtId="0" fontId="17" fillId="4" borderId="11" xfId="2" applyFont="1" applyFill="1" applyBorder="1" applyAlignment="1">
      <alignment horizontal="center"/>
    </xf>
    <xf numFmtId="4" fontId="17" fillId="4" borderId="11" xfId="2" applyNumberFormat="1" applyFont="1" applyFill="1" applyBorder="1" applyAlignment="1" applyProtection="1">
      <alignment horizontal="center"/>
      <protection hidden="1"/>
    </xf>
    <xf numFmtId="164" fontId="17" fillId="4" borderId="11" xfId="2" applyNumberFormat="1" applyFont="1" applyFill="1" applyBorder="1" applyAlignment="1" applyProtection="1">
      <alignment horizontal="center"/>
      <protection hidden="1"/>
    </xf>
    <xf numFmtId="4" fontId="20" fillId="4" borderId="11" xfId="2" applyNumberFormat="1" applyFont="1" applyFill="1" applyBorder="1" applyAlignment="1" applyProtection="1">
      <alignment horizontal="center"/>
      <protection hidden="1"/>
    </xf>
    <xf numFmtId="4" fontId="20" fillId="4" borderId="0" xfId="2" applyNumberFormat="1" applyFont="1" applyFill="1" applyBorder="1" applyAlignment="1" applyProtection="1">
      <alignment horizontal="center"/>
      <protection hidden="1"/>
    </xf>
    <xf numFmtId="0" fontId="17" fillId="4" borderId="0" xfId="2" applyFont="1" applyFill="1"/>
    <xf numFmtId="0" fontId="17" fillId="0" borderId="0" xfId="2" applyFont="1"/>
    <xf numFmtId="0" fontId="17" fillId="4" borderId="32" xfId="2" applyFont="1" applyFill="1" applyBorder="1" applyAlignment="1">
      <alignment horizontal="left" vertical="center" wrapText="1"/>
    </xf>
    <xf numFmtId="0" fontId="17" fillId="4" borderId="6" xfId="2" applyFont="1" applyFill="1" applyBorder="1" applyAlignment="1">
      <alignment horizontal="center"/>
    </xf>
    <xf numFmtId="0" fontId="17" fillId="4" borderId="20" xfId="2" applyFont="1" applyFill="1" applyBorder="1" applyAlignment="1">
      <alignment horizontal="center"/>
    </xf>
    <xf numFmtId="0" fontId="17" fillId="4" borderId="21" xfId="2" applyFont="1" applyFill="1" applyBorder="1" applyAlignment="1">
      <alignment horizontal="center"/>
    </xf>
    <xf numFmtId="0" fontId="17" fillId="4" borderId="7" xfId="2" applyFont="1" applyFill="1" applyBorder="1" applyAlignment="1">
      <alignment horizontal="center"/>
    </xf>
    <xf numFmtId="4" fontId="17" fillId="4" borderId="7" xfId="2" applyNumberFormat="1" applyFont="1" applyFill="1" applyBorder="1" applyAlignment="1" applyProtection="1">
      <alignment horizontal="center"/>
      <protection hidden="1"/>
    </xf>
    <xf numFmtId="164" fontId="17" fillId="4" borderId="7" xfId="2" applyNumberFormat="1" applyFont="1" applyFill="1" applyBorder="1" applyAlignment="1" applyProtection="1">
      <alignment horizontal="center"/>
      <protection hidden="1"/>
    </xf>
    <xf numFmtId="4" fontId="20" fillId="4" borderId="7" xfId="2" applyNumberFormat="1" applyFont="1" applyFill="1" applyBorder="1" applyAlignment="1" applyProtection="1">
      <alignment horizontal="center"/>
      <protection hidden="1"/>
    </xf>
    <xf numFmtId="0" fontId="17" fillId="0" borderId="0" xfId="0" applyFont="1"/>
    <xf numFmtId="4" fontId="17" fillId="0" borderId="0" xfId="2" applyNumberFormat="1" applyFont="1"/>
    <xf numFmtId="0" fontId="17" fillId="4" borderId="15" xfId="2" applyFont="1" applyFill="1" applyBorder="1" applyAlignment="1">
      <alignment horizontal="left" vertical="center" wrapText="1"/>
    </xf>
    <xf numFmtId="0" fontId="17" fillId="4" borderId="24" xfId="2" applyFont="1" applyFill="1" applyBorder="1" applyAlignment="1">
      <alignment horizontal="center"/>
    </xf>
    <xf numFmtId="0" fontId="17" fillId="4" borderId="25" xfId="2" applyFont="1" applyFill="1" applyBorder="1" applyAlignment="1">
      <alignment horizontal="center"/>
    </xf>
    <xf numFmtId="0" fontId="17" fillId="4" borderId="26" xfId="2" applyFont="1" applyFill="1" applyBorder="1" applyAlignment="1">
      <alignment horizontal="center"/>
    </xf>
    <xf numFmtId="0" fontId="17" fillId="4" borderId="27" xfId="2" applyFont="1" applyFill="1" applyBorder="1" applyAlignment="1">
      <alignment horizontal="center"/>
    </xf>
    <xf numFmtId="4" fontId="17" fillId="4" borderId="27" xfId="2" applyNumberFormat="1" applyFont="1" applyFill="1" applyBorder="1" applyAlignment="1" applyProtection="1">
      <alignment horizontal="center"/>
      <protection hidden="1"/>
    </xf>
    <xf numFmtId="164" fontId="17" fillId="4" borderId="27" xfId="2" applyNumberFormat="1" applyFont="1" applyFill="1" applyBorder="1" applyAlignment="1" applyProtection="1">
      <alignment horizontal="center"/>
      <protection hidden="1"/>
    </xf>
    <xf numFmtId="4" fontId="20" fillId="4" borderId="27" xfId="2" applyNumberFormat="1" applyFont="1" applyFill="1" applyBorder="1" applyAlignment="1" applyProtection="1">
      <alignment horizontal="center"/>
      <protection hidden="1"/>
    </xf>
    <xf numFmtId="0" fontId="17" fillId="4" borderId="4" xfId="2" applyFont="1" applyFill="1" applyBorder="1" applyAlignment="1">
      <alignment horizontal="center"/>
    </xf>
    <xf numFmtId="0" fontId="17" fillId="4" borderId="28" xfId="2" applyFont="1" applyFill="1" applyBorder="1" applyAlignment="1">
      <alignment horizontal="center"/>
    </xf>
    <xf numFmtId="0" fontId="17" fillId="4" borderId="29" xfId="2" applyFont="1" applyFill="1" applyBorder="1" applyAlignment="1">
      <alignment horizontal="center"/>
    </xf>
    <xf numFmtId="0" fontId="17" fillId="4" borderId="5" xfId="2" applyFont="1" applyFill="1" applyBorder="1" applyAlignment="1">
      <alignment horizontal="center"/>
    </xf>
    <xf numFmtId="4" fontId="17" fillId="4" borderId="5" xfId="2" applyNumberFormat="1" applyFont="1" applyFill="1" applyBorder="1" applyAlignment="1" applyProtection="1">
      <alignment horizontal="center"/>
      <protection hidden="1"/>
    </xf>
    <xf numFmtId="164" fontId="17" fillId="4" borderId="5" xfId="2" applyNumberFormat="1" applyFont="1" applyFill="1" applyBorder="1" applyAlignment="1" applyProtection="1">
      <alignment horizontal="center"/>
      <protection hidden="1"/>
    </xf>
    <xf numFmtId="4" fontId="20" fillId="4" borderId="5" xfId="2" applyNumberFormat="1" applyFont="1" applyFill="1" applyBorder="1" applyAlignment="1" applyProtection="1">
      <alignment horizontal="center"/>
      <protection hidden="1"/>
    </xf>
    <xf numFmtId="0" fontId="17" fillId="4" borderId="30" xfId="2" applyFont="1" applyFill="1" applyBorder="1" applyAlignment="1">
      <alignment horizontal="center"/>
    </xf>
    <xf numFmtId="0" fontId="17" fillId="4" borderId="31" xfId="2" applyFont="1" applyFill="1" applyBorder="1" applyAlignment="1">
      <alignment horizontal="center"/>
    </xf>
    <xf numFmtId="0" fontId="17" fillId="4" borderId="22" xfId="2" applyFont="1" applyFill="1" applyBorder="1" applyAlignment="1">
      <alignment horizontal="center"/>
    </xf>
    <xf numFmtId="0" fontId="17" fillId="4" borderId="23" xfId="2" applyFont="1" applyFill="1" applyBorder="1" applyAlignment="1">
      <alignment horizontal="center"/>
    </xf>
    <xf numFmtId="0" fontId="17" fillId="8" borderId="0" xfId="2" applyFont="1" applyFill="1"/>
    <xf numFmtId="0" fontId="17" fillId="0" borderId="4" xfId="2" applyFont="1" applyFill="1" applyBorder="1" applyAlignment="1">
      <alignment horizontal="center"/>
    </xf>
    <xf numFmtId="0" fontId="17" fillId="0" borderId="28" xfId="2" applyFont="1" applyFill="1" applyBorder="1" applyAlignment="1">
      <alignment horizontal="center"/>
    </xf>
    <xf numFmtId="0" fontId="17" fillId="0" borderId="29" xfId="2" applyFont="1" applyFill="1" applyBorder="1" applyAlignment="1">
      <alignment horizontal="center"/>
    </xf>
    <xf numFmtId="0" fontId="17" fillId="0" borderId="5" xfId="2" applyFont="1" applyFill="1" applyBorder="1" applyAlignment="1">
      <alignment horizontal="center"/>
    </xf>
    <xf numFmtId="4" fontId="17" fillId="0" borderId="7" xfId="2" applyNumberFormat="1" applyFont="1" applyFill="1" applyBorder="1" applyAlignment="1" applyProtection="1">
      <alignment horizontal="center"/>
      <protection hidden="1"/>
    </xf>
    <xf numFmtId="164" fontId="17" fillId="0" borderId="7" xfId="2" applyNumberFormat="1" applyFont="1" applyFill="1" applyBorder="1" applyAlignment="1" applyProtection="1">
      <alignment horizontal="center"/>
      <protection hidden="1"/>
    </xf>
    <xf numFmtId="4" fontId="20" fillId="0" borderId="7" xfId="2" applyNumberFormat="1" applyFont="1" applyFill="1" applyBorder="1" applyAlignment="1" applyProtection="1">
      <alignment horizontal="center"/>
      <protection hidden="1"/>
    </xf>
    <xf numFmtId="0" fontId="26" fillId="4" borderId="32" xfId="2" applyFont="1" applyFill="1" applyBorder="1" applyAlignment="1">
      <alignment horizontal="left" vertical="center" wrapText="1"/>
    </xf>
    <xf numFmtId="0" fontId="26" fillId="4" borderId="15" xfId="2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horizontal="left" vertical="top" wrapText="1"/>
    </xf>
    <xf numFmtId="0" fontId="17" fillId="0" borderId="0" xfId="2" applyFont="1" applyFill="1" applyBorder="1" applyAlignment="1">
      <alignment horizontal="center" vertical="top" wrapText="1"/>
    </xf>
    <xf numFmtId="0" fontId="17" fillId="0" borderId="0" xfId="2" applyFont="1" applyFill="1" applyBorder="1" applyAlignment="1">
      <alignment horizontal="center" vertical="top"/>
    </xf>
    <xf numFmtId="4" fontId="17" fillId="0" borderId="0" xfId="2" applyNumberFormat="1" applyFont="1" applyFill="1" applyBorder="1" applyAlignment="1">
      <alignment horizontal="center" vertical="top"/>
    </xf>
    <xf numFmtId="164" fontId="17" fillId="0" borderId="0" xfId="2" applyNumberFormat="1" applyFont="1" applyFill="1" applyBorder="1" applyAlignment="1">
      <alignment horizontal="center" vertical="top"/>
    </xf>
    <xf numFmtId="4" fontId="20" fillId="0" borderId="0" xfId="2" applyNumberFormat="1" applyFont="1" applyFill="1" applyBorder="1" applyAlignment="1">
      <alignment horizontal="center" vertical="top"/>
    </xf>
    <xf numFmtId="164" fontId="17" fillId="4" borderId="0" xfId="2" applyNumberFormat="1" applyFont="1" applyFill="1" applyAlignment="1">
      <alignment horizontal="left" vertical="top"/>
    </xf>
    <xf numFmtId="4" fontId="17" fillId="0" borderId="0" xfId="2" applyNumberFormat="1" applyFont="1" applyAlignment="1">
      <alignment vertical="top"/>
    </xf>
    <xf numFmtId="164" fontId="17" fillId="4" borderId="0" xfId="2" applyNumberFormat="1" applyFont="1" applyFill="1" applyAlignment="1">
      <alignment vertical="top"/>
    </xf>
    <xf numFmtId="164" fontId="17" fillId="0" borderId="0" xfId="2" applyNumberFormat="1" applyFont="1" applyAlignment="1">
      <alignment vertical="top"/>
    </xf>
    <xf numFmtId="0" fontId="17" fillId="0" borderId="0" xfId="2" applyFont="1" applyAlignment="1">
      <alignment horizontal="left" vertical="top" wrapText="1"/>
    </xf>
    <xf numFmtId="0" fontId="17" fillId="0" borderId="0" xfId="2" applyFont="1" applyAlignment="1">
      <alignment vertical="top" wrapText="1"/>
    </xf>
    <xf numFmtId="4" fontId="17" fillId="0" borderId="0" xfId="2" applyNumberFormat="1" applyFont="1" applyAlignment="1">
      <alignment vertical="top" wrapText="1"/>
    </xf>
    <xf numFmtId="0" fontId="17" fillId="0" borderId="0" xfId="2" applyFont="1" applyAlignment="1">
      <alignment horizontal="left"/>
    </xf>
    <xf numFmtId="164" fontId="17" fillId="0" borderId="0" xfId="2" applyNumberFormat="1" applyFont="1"/>
    <xf numFmtId="4" fontId="17" fillId="0" borderId="0" xfId="2" applyNumberFormat="1" applyFont="1" applyAlignment="1"/>
    <xf numFmtId="0" fontId="15" fillId="0" borderId="0" xfId="2" applyFont="1" applyAlignment="1">
      <alignment vertical="top"/>
    </xf>
    <xf numFmtId="0" fontId="15" fillId="0" borderId="0" xfId="2" applyFont="1" applyBorder="1" applyAlignment="1">
      <alignment horizontal="right" vertical="top"/>
    </xf>
    <xf numFmtId="0" fontId="27" fillId="7" borderId="75" xfId="2" applyFont="1" applyFill="1" applyBorder="1" applyAlignment="1">
      <alignment horizontal="center" vertical="top"/>
    </xf>
    <xf numFmtId="9" fontId="27" fillId="7" borderId="75" xfId="2" applyNumberFormat="1" applyFont="1" applyFill="1" applyBorder="1" applyAlignment="1" applyProtection="1">
      <alignment horizontal="center" vertical="top"/>
      <protection locked="0"/>
    </xf>
    <xf numFmtId="0" fontId="12" fillId="0" borderId="47" xfId="2" applyFont="1" applyBorder="1" applyAlignment="1">
      <alignment horizontal="right" vertical="center" wrapText="1"/>
    </xf>
    <xf numFmtId="4" fontId="28" fillId="0" borderId="0" xfId="6" applyNumberFormat="1" applyFont="1" applyProtection="1">
      <protection hidden="1"/>
    </xf>
    <xf numFmtId="0" fontId="17" fillId="0" borderId="15" xfId="2" applyFont="1" applyBorder="1" applyAlignment="1">
      <alignment horizontal="right" vertical="center" wrapText="1"/>
    </xf>
    <xf numFmtId="0" fontId="17" fillId="4" borderId="45" xfId="2" applyFont="1" applyFill="1" applyBorder="1" applyAlignment="1">
      <alignment horizontal="right" vertical="top" wrapText="1"/>
    </xf>
    <xf numFmtId="0" fontId="17" fillId="4" borderId="10" xfId="2" applyFont="1" applyFill="1" applyBorder="1" applyAlignment="1">
      <alignment horizontal="center" wrapText="1"/>
    </xf>
    <xf numFmtId="0" fontId="17" fillId="4" borderId="18" xfId="2" applyFont="1" applyFill="1" applyBorder="1" applyAlignment="1">
      <alignment horizontal="center" wrapText="1"/>
    </xf>
    <xf numFmtId="0" fontId="17" fillId="4" borderId="19" xfId="2" applyFont="1" applyFill="1" applyBorder="1" applyAlignment="1">
      <alignment horizontal="center" wrapText="1"/>
    </xf>
    <xf numFmtId="0" fontId="17" fillId="4" borderId="11" xfId="2" applyFont="1" applyFill="1" applyBorder="1" applyAlignment="1">
      <alignment horizontal="center" wrapText="1"/>
    </xf>
    <xf numFmtId="4" fontId="17" fillId="4" borderId="11" xfId="2" applyNumberFormat="1" applyFont="1" applyFill="1" applyBorder="1" applyAlignment="1">
      <alignment horizontal="center" wrapText="1"/>
    </xf>
    <xf numFmtId="166" fontId="17" fillId="4" borderId="11" xfId="2" applyNumberFormat="1" applyFont="1" applyFill="1" applyBorder="1" applyAlignment="1">
      <alignment horizontal="center" wrapText="1"/>
    </xf>
    <xf numFmtId="4" fontId="20" fillId="4" borderId="11" xfId="2" applyNumberFormat="1" applyFont="1" applyFill="1" applyBorder="1" applyAlignment="1" applyProtection="1">
      <alignment horizontal="center" wrapText="1"/>
      <protection hidden="1"/>
    </xf>
    <xf numFmtId="0" fontId="12" fillId="2" borderId="0" xfId="2" applyFont="1" applyFill="1" applyAlignment="1">
      <alignment wrapText="1"/>
    </xf>
    <xf numFmtId="0" fontId="19" fillId="4" borderId="0" xfId="2" applyFont="1" applyFill="1" applyBorder="1" applyAlignment="1">
      <alignment horizontal="left" vertical="center" wrapText="1"/>
    </xf>
    <xf numFmtId="0" fontId="17" fillId="4" borderId="0" xfId="2" applyFont="1" applyFill="1" applyBorder="1" applyAlignment="1">
      <alignment horizontal="right" vertical="top" wrapText="1"/>
    </xf>
    <xf numFmtId="0" fontId="17" fillId="4" borderId="4" xfId="2" applyFont="1" applyFill="1" applyBorder="1" applyAlignment="1">
      <alignment horizontal="center" wrapText="1"/>
    </xf>
    <xf numFmtId="0" fontId="17" fillId="4" borderId="28" xfId="2" applyFont="1" applyFill="1" applyBorder="1" applyAlignment="1">
      <alignment horizontal="center" wrapText="1"/>
    </xf>
    <xf numFmtId="0" fontId="17" fillId="4" borderId="29" xfId="2" applyFont="1" applyFill="1" applyBorder="1" applyAlignment="1">
      <alignment horizontal="center" wrapText="1"/>
    </xf>
    <xf numFmtId="0" fontId="17" fillId="4" borderId="5" xfId="2" applyFont="1" applyFill="1" applyBorder="1" applyAlignment="1">
      <alignment horizontal="center" wrapText="1"/>
    </xf>
    <xf numFmtId="4" fontId="17" fillId="4" borderId="5" xfId="2" applyNumberFormat="1" applyFont="1" applyFill="1" applyBorder="1" applyAlignment="1">
      <alignment horizontal="center" wrapText="1"/>
    </xf>
    <xf numFmtId="166" fontId="17" fillId="4" borderId="5" xfId="2" applyNumberFormat="1" applyFont="1" applyFill="1" applyBorder="1" applyAlignment="1">
      <alignment horizontal="center" wrapText="1"/>
    </xf>
    <xf numFmtId="4" fontId="20" fillId="4" borderId="5" xfId="2" applyNumberFormat="1" applyFont="1" applyFill="1" applyBorder="1" applyAlignment="1" applyProtection="1">
      <alignment horizontal="center" wrapText="1"/>
      <protection hidden="1"/>
    </xf>
    <xf numFmtId="0" fontId="17" fillId="0" borderId="0" xfId="2" applyFont="1" applyAlignment="1">
      <alignment wrapText="1"/>
    </xf>
    <xf numFmtId="0" fontId="17" fillId="4" borderId="6" xfId="2" applyFont="1" applyFill="1" applyBorder="1" applyAlignment="1">
      <alignment horizontal="center" wrapText="1"/>
    </xf>
    <xf numFmtId="0" fontId="17" fillId="4" borderId="20" xfId="2" applyFont="1" applyFill="1" applyBorder="1" applyAlignment="1">
      <alignment horizontal="center" wrapText="1"/>
    </xf>
    <xf numFmtId="0" fontId="17" fillId="4" borderId="21" xfId="2" applyFont="1" applyFill="1" applyBorder="1" applyAlignment="1">
      <alignment horizontal="center" wrapText="1"/>
    </xf>
    <xf numFmtId="0" fontId="17" fillId="4" borderId="7" xfId="2" applyFont="1" applyFill="1" applyBorder="1" applyAlignment="1">
      <alignment horizontal="center" wrapText="1"/>
    </xf>
    <xf numFmtId="4" fontId="20" fillId="4" borderId="42" xfId="2" applyNumberFormat="1" applyFont="1" applyFill="1" applyBorder="1" applyAlignment="1" applyProtection="1">
      <alignment horizontal="center" wrapText="1"/>
      <protection hidden="1"/>
    </xf>
    <xf numFmtId="4" fontId="28" fillId="4" borderId="0" xfId="6" applyNumberFormat="1" applyFont="1" applyFill="1" applyProtection="1">
      <protection hidden="1"/>
    </xf>
    <xf numFmtId="0" fontId="17" fillId="4" borderId="0" xfId="2" applyFont="1" applyFill="1" applyAlignment="1">
      <alignment wrapText="1"/>
    </xf>
    <xf numFmtId="0" fontId="17" fillId="4" borderId="16" xfId="2" applyFont="1" applyFill="1" applyBorder="1" applyAlignment="1">
      <alignment horizontal="right" vertical="top" wrapText="1"/>
    </xf>
    <xf numFmtId="0" fontId="17" fillId="4" borderId="47" xfId="2" applyFont="1" applyFill="1" applyBorder="1" applyAlignment="1">
      <alignment horizontal="right" vertical="center" wrapText="1"/>
    </xf>
    <xf numFmtId="4" fontId="20" fillId="4" borderId="51" xfId="2" applyNumberFormat="1" applyFont="1" applyFill="1" applyBorder="1" applyAlignment="1" applyProtection="1">
      <alignment horizontal="center" wrapText="1"/>
      <protection hidden="1"/>
    </xf>
    <xf numFmtId="0" fontId="17" fillId="4" borderId="32" xfId="2" applyFont="1" applyFill="1" applyBorder="1" applyAlignment="1">
      <alignment horizontal="right" vertical="center" wrapText="1"/>
    </xf>
    <xf numFmtId="0" fontId="17" fillId="2" borderId="0" xfId="2" applyFont="1" applyFill="1" applyAlignment="1">
      <alignment wrapText="1"/>
    </xf>
    <xf numFmtId="0" fontId="17" fillId="4" borderId="32" xfId="2" applyFont="1" applyFill="1" applyBorder="1" applyAlignment="1">
      <alignment horizontal="right" vertical="top" wrapText="1"/>
    </xf>
    <xf numFmtId="0" fontId="17" fillId="4" borderId="15" xfId="2" applyFont="1" applyFill="1" applyBorder="1" applyAlignment="1">
      <alignment horizontal="right" vertical="top" wrapText="1"/>
    </xf>
    <xf numFmtId="4" fontId="17" fillId="2" borderId="0" xfId="2" applyNumberFormat="1" applyFont="1" applyFill="1" applyAlignment="1">
      <alignment wrapText="1"/>
    </xf>
    <xf numFmtId="0" fontId="17" fillId="4" borderId="9" xfId="2" applyFont="1" applyFill="1" applyBorder="1" applyAlignment="1">
      <alignment horizontal="left" vertical="top" wrapText="1"/>
    </xf>
    <xf numFmtId="0" fontId="17" fillId="0" borderId="24" xfId="2" applyFont="1" applyFill="1" applyBorder="1" applyAlignment="1">
      <alignment horizontal="center" wrapText="1"/>
    </xf>
    <xf numFmtId="0" fontId="17" fillId="0" borderId="25" xfId="2" applyFont="1" applyFill="1" applyBorder="1" applyAlignment="1">
      <alignment horizontal="center" wrapText="1"/>
    </xf>
    <xf numFmtId="0" fontId="17" fillId="0" borderId="26" xfId="2" applyFont="1" applyFill="1" applyBorder="1" applyAlignment="1">
      <alignment horizontal="center" wrapText="1"/>
    </xf>
    <xf numFmtId="0" fontId="17" fillId="0" borderId="27" xfId="2" applyFont="1" applyFill="1" applyBorder="1" applyAlignment="1">
      <alignment horizontal="center" wrapText="1"/>
    </xf>
    <xf numFmtId="4" fontId="17" fillId="0" borderId="9" xfId="2" applyNumberFormat="1" applyFont="1" applyFill="1" applyBorder="1" applyAlignment="1">
      <alignment horizontal="center" wrapText="1"/>
    </xf>
    <xf numFmtId="166" fontId="17" fillId="0" borderId="9" xfId="2" applyNumberFormat="1" applyFont="1" applyFill="1" applyBorder="1" applyAlignment="1">
      <alignment horizontal="center" wrapText="1"/>
    </xf>
    <xf numFmtId="4" fontId="20" fillId="0" borderId="43" xfId="2" applyNumberFormat="1" applyFont="1" applyFill="1" applyBorder="1" applyAlignment="1" applyProtection="1">
      <alignment horizontal="center" wrapText="1"/>
      <protection hidden="1"/>
    </xf>
    <xf numFmtId="4" fontId="20" fillId="4" borderId="87" xfId="2" applyNumberFormat="1" applyFont="1" applyFill="1" applyBorder="1" applyAlignment="1" applyProtection="1">
      <alignment horizontal="center" wrapText="1"/>
      <protection hidden="1"/>
    </xf>
    <xf numFmtId="0" fontId="17" fillId="0" borderId="0" xfId="2" applyFont="1" applyAlignment="1">
      <alignment horizontal="center" vertical="center" wrapText="1"/>
    </xf>
    <xf numFmtId="0" fontId="17" fillId="4" borderId="30" xfId="2" applyFont="1" applyFill="1" applyBorder="1" applyAlignment="1">
      <alignment horizontal="center" vertical="center"/>
    </xf>
    <xf numFmtId="0" fontId="17" fillId="4" borderId="31" xfId="2" applyFont="1" applyFill="1" applyBorder="1" applyAlignment="1">
      <alignment horizontal="center" vertical="center"/>
    </xf>
    <xf numFmtId="0" fontId="17" fillId="4" borderId="22" xfId="2" quotePrefix="1" applyFont="1" applyFill="1" applyBorder="1" applyAlignment="1">
      <alignment horizontal="center" vertical="center"/>
    </xf>
    <xf numFmtId="4" fontId="17" fillId="4" borderId="23" xfId="2" applyNumberFormat="1" applyFont="1" applyFill="1" applyBorder="1" applyAlignment="1">
      <alignment horizontal="center" vertical="center"/>
    </xf>
    <xf numFmtId="166" fontId="17" fillId="4" borderId="23" xfId="2" applyNumberFormat="1" applyFont="1" applyFill="1" applyBorder="1" applyAlignment="1">
      <alignment horizontal="center" vertical="center"/>
    </xf>
    <xf numFmtId="4" fontId="20" fillId="4" borderId="7" xfId="2" applyNumberFormat="1" applyFont="1" applyFill="1" applyBorder="1" applyAlignment="1" applyProtection="1">
      <alignment horizontal="center" vertical="center"/>
      <protection hidden="1"/>
    </xf>
    <xf numFmtId="0" fontId="17" fillId="4" borderId="15" xfId="2" applyFont="1" applyFill="1" applyBorder="1" applyAlignment="1">
      <alignment horizontal="right" vertical="center" wrapText="1"/>
    </xf>
    <xf numFmtId="0" fontId="17" fillId="4" borderId="24" xfId="2" applyFont="1" applyFill="1" applyBorder="1" applyAlignment="1">
      <alignment horizontal="center" vertical="center"/>
    </xf>
    <xf numFmtId="0" fontId="17" fillId="4" borderId="25" xfId="2" applyFont="1" applyFill="1" applyBorder="1" applyAlignment="1">
      <alignment horizontal="center" vertical="center"/>
    </xf>
    <xf numFmtId="0" fontId="17" fillId="4" borderId="26" xfId="2" quotePrefix="1" applyFont="1" applyFill="1" applyBorder="1" applyAlignment="1">
      <alignment horizontal="center" vertical="center"/>
    </xf>
    <xf numFmtId="4" fontId="17" fillId="4" borderId="27" xfId="2" applyNumberFormat="1" applyFont="1" applyFill="1" applyBorder="1" applyAlignment="1">
      <alignment horizontal="center" vertical="center"/>
    </xf>
    <xf numFmtId="166" fontId="17" fillId="4" borderId="27" xfId="2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4" borderId="6" xfId="2" applyFont="1" applyFill="1" applyBorder="1" applyAlignment="1">
      <alignment horizontal="center" vertical="center"/>
    </xf>
    <xf numFmtId="0" fontId="17" fillId="4" borderId="20" xfId="2" applyFont="1" applyFill="1" applyBorder="1" applyAlignment="1">
      <alignment horizontal="center" vertical="center"/>
    </xf>
    <xf numFmtId="0" fontId="17" fillId="4" borderId="5" xfId="2" applyFont="1" applyFill="1" applyBorder="1" applyAlignment="1">
      <alignment horizontal="center" vertical="center"/>
    </xf>
    <xf numFmtId="2" fontId="28" fillId="2" borderId="0" xfId="0" applyNumberFormat="1" applyFont="1" applyFill="1" applyProtection="1">
      <protection hidden="1"/>
    </xf>
    <xf numFmtId="0" fontId="17" fillId="0" borderId="32" xfId="2" applyFont="1" applyFill="1" applyBorder="1" applyAlignment="1">
      <alignment horizontal="right" vertical="center" wrapText="1"/>
    </xf>
    <xf numFmtId="4" fontId="28" fillId="2" borderId="0" xfId="0" applyNumberFormat="1" applyFont="1" applyFill="1" applyProtection="1">
      <protection hidden="1"/>
    </xf>
    <xf numFmtId="0" fontId="17" fillId="0" borderId="15" xfId="2" applyFont="1" applyFill="1" applyBorder="1" applyAlignment="1">
      <alignment horizontal="right" vertical="top" wrapText="1"/>
    </xf>
    <xf numFmtId="0" fontId="17" fillId="0" borderId="24" xfId="2" applyFont="1" applyFill="1" applyBorder="1" applyAlignment="1">
      <alignment horizontal="center"/>
    </xf>
    <xf numFmtId="0" fontId="17" fillId="0" borderId="25" xfId="2" applyFont="1" applyFill="1" applyBorder="1" applyAlignment="1">
      <alignment horizontal="center"/>
    </xf>
    <xf numFmtId="4" fontId="17" fillId="0" borderId="27" xfId="2" applyNumberFormat="1" applyFont="1" applyFill="1" applyBorder="1" applyAlignment="1">
      <alignment horizontal="center"/>
    </xf>
    <xf numFmtId="0" fontId="17" fillId="0" borderId="47" xfId="2" applyFont="1" applyFill="1" applyBorder="1" applyAlignment="1">
      <alignment horizontal="right" vertical="top" wrapText="1"/>
    </xf>
    <xf numFmtId="0" fontId="17" fillId="0" borderId="10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0" fontId="17" fillId="0" borderId="11" xfId="2" applyFont="1" applyFill="1" applyBorder="1" applyAlignment="1">
      <alignment horizontal="center" vertical="center"/>
    </xf>
    <xf numFmtId="4" fontId="17" fillId="0" borderId="11" xfId="2" applyNumberFormat="1" applyFont="1" applyFill="1" applyBorder="1" applyAlignment="1">
      <alignment horizontal="center" vertical="center"/>
    </xf>
    <xf numFmtId="0" fontId="17" fillId="0" borderId="24" xfId="2" applyFont="1" applyFill="1" applyBorder="1" applyAlignment="1">
      <alignment horizontal="center" vertical="center"/>
    </xf>
    <xf numFmtId="0" fontId="17" fillId="0" borderId="25" xfId="2" applyFont="1" applyFill="1" applyBorder="1" applyAlignment="1">
      <alignment horizontal="center" vertical="center"/>
    </xf>
    <xf numFmtId="4" fontId="17" fillId="0" borderId="27" xfId="2" applyNumberFormat="1" applyFont="1" applyFill="1" applyBorder="1" applyAlignment="1">
      <alignment horizontal="center" vertical="center"/>
    </xf>
    <xf numFmtId="4" fontId="20" fillId="0" borderId="27" xfId="2" applyNumberFormat="1" applyFont="1" applyFill="1" applyBorder="1" applyAlignment="1" applyProtection="1">
      <alignment horizontal="center" vertical="center"/>
      <protection hidden="1"/>
    </xf>
    <xf numFmtId="4" fontId="17" fillId="4" borderId="11" xfId="2" applyNumberFormat="1" applyFont="1" applyFill="1" applyBorder="1" applyAlignment="1">
      <alignment horizontal="center"/>
    </xf>
    <xf numFmtId="166" fontId="17" fillId="4" borderId="11" xfId="2" applyNumberFormat="1" applyFont="1" applyFill="1" applyBorder="1" applyAlignment="1">
      <alignment horizontal="center"/>
    </xf>
    <xf numFmtId="4" fontId="17" fillId="4" borderId="7" xfId="2" applyNumberFormat="1" applyFont="1" applyFill="1" applyBorder="1" applyAlignment="1">
      <alignment horizontal="center"/>
    </xf>
    <xf numFmtId="166" fontId="17" fillId="4" borderId="7" xfId="2" applyNumberFormat="1" applyFont="1" applyFill="1" applyBorder="1" applyAlignment="1">
      <alignment horizontal="center"/>
    </xf>
    <xf numFmtId="4" fontId="20" fillId="4" borderId="23" xfId="2" applyNumberFormat="1" applyFont="1" applyFill="1" applyBorder="1" applyAlignment="1" applyProtection="1">
      <alignment horizontal="center"/>
      <protection hidden="1"/>
    </xf>
    <xf numFmtId="4" fontId="17" fillId="4" borderId="27" xfId="2" applyNumberFormat="1" applyFont="1" applyFill="1" applyBorder="1" applyAlignment="1">
      <alignment horizontal="center"/>
    </xf>
    <xf numFmtId="166" fontId="17" fillId="4" borderId="27" xfId="2" applyNumberFormat="1" applyFont="1" applyFill="1" applyBorder="1" applyAlignment="1">
      <alignment horizontal="center"/>
    </xf>
    <xf numFmtId="4" fontId="20" fillId="0" borderId="0" xfId="2" applyNumberFormat="1" applyFont="1" applyAlignment="1">
      <alignment horizontal="left" vertical="top"/>
    </xf>
    <xf numFmtId="4" fontId="17" fillId="0" borderId="0" xfId="2" applyNumberFormat="1" applyFont="1" applyAlignment="1">
      <alignment horizontal="left" vertical="top"/>
    </xf>
    <xf numFmtId="0" fontId="17" fillId="4" borderId="0" xfId="2" applyFont="1" applyFill="1" applyBorder="1" applyAlignment="1">
      <alignment vertical="center" wrapText="1"/>
    </xf>
    <xf numFmtId="0" fontId="17" fillId="4" borderId="0" xfId="2" applyFont="1" applyFill="1" applyBorder="1" applyAlignment="1">
      <alignment horizontal="right" vertical="center" wrapText="1"/>
    </xf>
    <xf numFmtId="0" fontId="17" fillId="0" borderId="0" xfId="2" applyFont="1" applyAlignment="1">
      <alignment horizontal="center"/>
    </xf>
    <xf numFmtId="0" fontId="17" fillId="0" borderId="0" xfId="2" applyFont="1" applyAlignment="1">
      <alignment horizontal="right"/>
    </xf>
    <xf numFmtId="0" fontId="15" fillId="0" borderId="0" xfId="2" applyFont="1" applyAlignment="1">
      <alignment horizontal="center" vertical="top"/>
    </xf>
    <xf numFmtId="0" fontId="16" fillId="0" borderId="0" xfId="2" applyFont="1" applyBorder="1" applyAlignment="1">
      <alignment horizontal="center" vertical="top"/>
    </xf>
    <xf numFmtId="0" fontId="18" fillId="0" borderId="0" xfId="2" applyFont="1" applyBorder="1" applyAlignment="1">
      <alignment horizontal="center" vertical="top"/>
    </xf>
    <xf numFmtId="0" fontId="20" fillId="0" borderId="0" xfId="2" applyFont="1" applyBorder="1" applyAlignment="1">
      <alignment horizontal="center" vertical="top"/>
    </xf>
    <xf numFmtId="0" fontId="21" fillId="7" borderId="0" xfId="2" applyFont="1" applyFill="1" applyBorder="1" applyAlignment="1">
      <alignment horizontal="center" vertical="center"/>
    </xf>
    <xf numFmtId="0" fontId="12" fillId="0" borderId="47" xfId="2" applyFont="1" applyBorder="1" applyAlignment="1">
      <alignment horizontal="left" vertical="center" wrapText="1"/>
    </xf>
    <xf numFmtId="4" fontId="17" fillId="0" borderId="38" xfId="2" applyNumberFormat="1" applyFont="1" applyBorder="1" applyAlignment="1">
      <alignment vertical="center" wrapText="1"/>
    </xf>
    <xf numFmtId="0" fontId="17" fillId="0" borderId="15" xfId="2" applyFont="1" applyBorder="1" applyAlignment="1">
      <alignment horizontal="left" vertical="center" wrapText="1"/>
    </xf>
    <xf numFmtId="4" fontId="20" fillId="0" borderId="38" xfId="2" applyNumberFormat="1" applyFont="1" applyBorder="1" applyAlignment="1">
      <alignment horizontal="center" vertical="center" wrapText="1"/>
    </xf>
    <xf numFmtId="0" fontId="17" fillId="0" borderId="83" xfId="2" applyFont="1" applyFill="1" applyBorder="1" applyAlignment="1">
      <alignment horizontal="center" vertical="center"/>
    </xf>
    <xf numFmtId="4" fontId="17" fillId="8" borderId="0" xfId="2" applyNumberFormat="1" applyFont="1" applyFill="1"/>
    <xf numFmtId="2" fontId="17" fillId="8" borderId="0" xfId="2" applyNumberFormat="1" applyFont="1" applyFill="1"/>
    <xf numFmtId="0" fontId="17" fillId="0" borderId="30" xfId="2" applyFont="1" applyFill="1" applyBorder="1" applyAlignment="1">
      <alignment horizontal="center" vertical="center"/>
    </xf>
    <xf numFmtId="0" fontId="17" fillId="0" borderId="31" xfId="2" applyFont="1" applyFill="1" applyBorder="1" applyAlignment="1">
      <alignment horizontal="center" vertical="center"/>
    </xf>
    <xf numFmtId="0" fontId="17" fillId="0" borderId="22" xfId="2" quotePrefix="1" applyFont="1" applyFill="1" applyBorder="1" applyAlignment="1">
      <alignment horizontal="center" vertical="center"/>
    </xf>
    <xf numFmtId="0" fontId="17" fillId="0" borderId="5" xfId="2" applyFont="1" applyFill="1" applyBorder="1" applyAlignment="1">
      <alignment horizontal="center" vertical="center"/>
    </xf>
    <xf numFmtId="4" fontId="17" fillId="0" borderId="23" xfId="2" applyNumberFormat="1" applyFont="1" applyFill="1" applyBorder="1" applyAlignment="1">
      <alignment horizontal="center" vertical="center"/>
    </xf>
    <xf numFmtId="4" fontId="20" fillId="0" borderId="7" xfId="2" applyNumberFormat="1" applyFont="1" applyFill="1" applyBorder="1" applyAlignment="1" applyProtection="1">
      <alignment horizontal="center" vertical="center"/>
      <protection hidden="1"/>
    </xf>
    <xf numFmtId="0" fontId="17" fillId="2" borderId="0" xfId="2" applyFont="1" applyFill="1"/>
    <xf numFmtId="4" fontId="17" fillId="4" borderId="0" xfId="2" applyNumberFormat="1" applyFont="1" applyFill="1"/>
    <xf numFmtId="0" fontId="17" fillId="0" borderId="13" xfId="2" applyFont="1" applyFill="1" applyBorder="1" applyAlignment="1">
      <alignment horizontal="center" vertical="center"/>
    </xf>
    <xf numFmtId="0" fontId="17" fillId="0" borderId="26" xfId="2" quotePrefix="1" applyFont="1" applyFill="1" applyBorder="1" applyAlignment="1">
      <alignment horizontal="center"/>
    </xf>
    <xf numFmtId="0" fontId="17" fillId="0" borderId="9" xfId="2" applyFont="1" applyFill="1" applyBorder="1" applyAlignment="1">
      <alignment horizontal="center"/>
    </xf>
    <xf numFmtId="4" fontId="20" fillId="0" borderId="43" xfId="2" applyNumberFormat="1" applyFont="1" applyFill="1" applyBorder="1" applyAlignment="1" applyProtection="1">
      <alignment horizontal="center"/>
      <protection locked="0"/>
    </xf>
    <xf numFmtId="0" fontId="20" fillId="4" borderId="0" xfId="2" applyFont="1" applyFill="1" applyBorder="1" applyAlignment="1">
      <alignment horizontal="left" vertical="center" wrapText="1"/>
    </xf>
    <xf numFmtId="0" fontId="17" fillId="4" borderId="0" xfId="2" applyFont="1" applyFill="1" applyBorder="1" applyAlignment="1">
      <alignment horizontal="left" vertical="center" wrapText="1"/>
    </xf>
    <xf numFmtId="0" fontId="17" fillId="4" borderId="0" xfId="2" applyFont="1" applyFill="1" applyBorder="1" applyAlignment="1">
      <alignment horizontal="center"/>
    </xf>
    <xf numFmtId="0" fontId="17" fillId="4" borderId="0" xfId="2" quotePrefix="1" applyFont="1" applyFill="1" applyBorder="1" applyAlignment="1">
      <alignment horizontal="center"/>
    </xf>
    <xf numFmtId="4" fontId="17" fillId="4" borderId="0" xfId="2" applyNumberFormat="1" applyFont="1" applyFill="1" applyBorder="1" applyAlignment="1">
      <alignment horizontal="center"/>
    </xf>
    <xf numFmtId="4" fontId="20" fillId="4" borderId="0" xfId="2" applyNumberFormat="1" applyFont="1" applyFill="1" applyBorder="1" applyAlignment="1" applyProtection="1">
      <alignment horizontal="center"/>
      <protection locked="0"/>
    </xf>
    <xf numFmtId="2" fontId="12" fillId="0" borderId="0" xfId="2" applyNumberFormat="1" applyFont="1" applyBorder="1" applyAlignment="1" applyProtection="1">
      <alignment wrapText="1"/>
      <protection hidden="1"/>
    </xf>
    <xf numFmtId="0" fontId="20" fillId="0" borderId="0" xfId="2" applyFont="1" applyBorder="1" applyAlignment="1">
      <alignment horizontal="left" vertical="center" wrapText="1"/>
    </xf>
    <xf numFmtId="0" fontId="17" fillId="0" borderId="0" xfId="2" applyFont="1" applyBorder="1" applyAlignment="1">
      <alignment horizontal="left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2" borderId="0" xfId="2" applyFont="1" applyFill="1" applyBorder="1" applyAlignment="1">
      <alignment horizontal="center"/>
    </xf>
    <xf numFmtId="0" fontId="17" fillId="2" borderId="0" xfId="2" quotePrefix="1" applyFont="1" applyFill="1" applyBorder="1" applyAlignment="1">
      <alignment horizontal="center"/>
    </xf>
    <xf numFmtId="4" fontId="17" fillId="2" borderId="0" xfId="2" applyNumberFormat="1" applyFont="1" applyFill="1" applyBorder="1" applyAlignment="1">
      <alignment horizontal="center"/>
    </xf>
    <xf numFmtId="4" fontId="20" fillId="2" borderId="0" xfId="2" applyNumberFormat="1" applyFont="1" applyFill="1" applyBorder="1" applyAlignment="1" applyProtection="1">
      <alignment horizontal="center"/>
      <protection hidden="1"/>
    </xf>
    <xf numFmtId="0" fontId="20" fillId="0" borderId="0" xfId="2" applyFont="1" applyAlignment="1">
      <alignment horizontal="left" vertical="top"/>
    </xf>
    <xf numFmtId="4" fontId="17" fillId="4" borderId="0" xfId="2" applyNumberFormat="1" applyFont="1" applyFill="1" applyAlignment="1">
      <alignment horizontal="left" vertical="top"/>
    </xf>
    <xf numFmtId="4" fontId="17" fillId="4" borderId="0" xfId="2" applyNumberFormat="1" applyFont="1" applyFill="1" applyAlignment="1"/>
    <xf numFmtId="0" fontId="17" fillId="0" borderId="0" xfId="2" applyFont="1" applyFill="1" applyAlignment="1">
      <alignment vertical="top" wrapText="1"/>
    </xf>
    <xf numFmtId="0" fontId="18" fillId="4" borderId="0" xfId="2" applyFont="1" applyFill="1" applyBorder="1" applyAlignment="1">
      <alignment horizontal="center" vertical="top"/>
    </xf>
    <xf numFmtId="2" fontId="18" fillId="4" borderId="0" xfId="2" applyNumberFormat="1" applyFont="1" applyFill="1" applyBorder="1" applyAlignment="1">
      <alignment vertical="top"/>
    </xf>
    <xf numFmtId="0" fontId="18" fillId="4" borderId="0" xfId="2" applyFont="1" applyFill="1" applyBorder="1" applyAlignment="1">
      <alignment vertical="top"/>
    </xf>
    <xf numFmtId="0" fontId="16" fillId="4" borderId="0" xfId="2" applyFont="1" applyFill="1" applyBorder="1" applyAlignment="1">
      <alignment horizontal="center" vertical="top"/>
    </xf>
    <xf numFmtId="0" fontId="16" fillId="0" borderId="0" xfId="2" applyFont="1" applyFill="1" applyBorder="1" applyAlignment="1">
      <alignment vertical="top"/>
    </xf>
    <xf numFmtId="0" fontId="16" fillId="0" borderId="0" xfId="2" applyFont="1" applyFill="1" applyBorder="1" applyAlignment="1">
      <alignment vertical="top" wrapText="1"/>
    </xf>
    <xf numFmtId="0" fontId="18" fillId="0" borderId="0" xfId="2" applyFont="1" applyFill="1" applyBorder="1" applyAlignment="1">
      <alignment vertical="top"/>
    </xf>
    <xf numFmtId="0" fontId="18" fillId="0" borderId="0" xfId="2" applyFont="1" applyFill="1" applyBorder="1" applyAlignment="1">
      <alignment vertical="top" wrapText="1"/>
    </xf>
    <xf numFmtId="9" fontId="30" fillId="7" borderId="76" xfId="2" applyNumberFormat="1" applyFont="1" applyFill="1" applyBorder="1" applyAlignment="1" applyProtection="1">
      <alignment horizontal="center" vertical="center"/>
      <protection locked="0"/>
    </xf>
    <xf numFmtId="9" fontId="30" fillId="4" borderId="0" xfId="2" applyNumberFormat="1" applyFont="1" applyFill="1" applyBorder="1" applyAlignment="1" applyProtection="1">
      <alignment horizontal="center" vertical="center"/>
      <protection locked="0"/>
    </xf>
    <xf numFmtId="0" fontId="18" fillId="4" borderId="0" xfId="2" applyFont="1" applyFill="1" applyBorder="1" applyAlignment="1">
      <alignment horizontal="center" vertical="top" wrapText="1"/>
    </xf>
    <xf numFmtId="0" fontId="18" fillId="4" borderId="0" xfId="2" applyFont="1" applyFill="1" applyAlignment="1">
      <alignment horizontal="center" vertical="top" wrapText="1"/>
    </xf>
    <xf numFmtId="0" fontId="14" fillId="4" borderId="0" xfId="2" applyFont="1" applyFill="1" applyBorder="1" applyAlignment="1">
      <alignment horizontal="center" vertical="center" wrapText="1"/>
    </xf>
    <xf numFmtId="0" fontId="15" fillId="4" borderId="0" xfId="2" applyFont="1" applyFill="1" applyBorder="1" applyAlignment="1">
      <alignment horizontal="center" vertical="center"/>
    </xf>
    <xf numFmtId="0" fontId="15" fillId="4" borderId="0" xfId="2" applyFont="1" applyFill="1" applyAlignment="1">
      <alignment horizontal="center" vertical="center"/>
    </xf>
    <xf numFmtId="4" fontId="14" fillId="4" borderId="8" xfId="2" applyNumberFormat="1" applyFont="1" applyFill="1" applyBorder="1" applyAlignment="1">
      <alignment horizontal="center" vertical="center" wrapText="1"/>
    </xf>
    <xf numFmtId="4" fontId="14" fillId="4" borderId="0" xfId="2" applyNumberFormat="1" applyFont="1" applyFill="1" applyBorder="1" applyAlignment="1">
      <alignment horizontal="center" vertical="center" wrapText="1"/>
    </xf>
    <xf numFmtId="0" fontId="15" fillId="4" borderId="0" xfId="2" applyFont="1" applyFill="1" applyBorder="1"/>
    <xf numFmtId="0" fontId="15" fillId="4" borderId="0" xfId="2" applyFont="1" applyFill="1"/>
    <xf numFmtId="0" fontId="14" fillId="4" borderId="11" xfId="2" applyFont="1" applyFill="1" applyBorder="1" applyAlignment="1">
      <alignment horizontal="center"/>
    </xf>
    <xf numFmtId="4" fontId="14" fillId="4" borderId="4" xfId="2" applyNumberFormat="1" applyFont="1" applyFill="1" applyBorder="1" applyAlignment="1" applyProtection="1">
      <alignment horizontal="center"/>
      <protection hidden="1"/>
    </xf>
    <xf numFmtId="4" fontId="14" fillId="4" borderId="28" xfId="2" applyNumberFormat="1" applyFont="1" applyFill="1" applyBorder="1" applyAlignment="1" applyProtection="1">
      <alignment horizontal="center"/>
      <protection hidden="1"/>
    </xf>
    <xf numFmtId="0" fontId="31" fillId="4" borderId="50" xfId="2" applyFont="1" applyFill="1" applyBorder="1" applyAlignment="1">
      <alignment horizontal="center"/>
    </xf>
    <xf numFmtId="2" fontId="32" fillId="4" borderId="0" xfId="2" applyNumberFormat="1" applyFont="1" applyFill="1" applyBorder="1" applyAlignment="1">
      <alignment horizontal="center"/>
    </xf>
    <xf numFmtId="4" fontId="14" fillId="4" borderId="0" xfId="2" applyNumberFormat="1" applyFont="1" applyFill="1" applyBorder="1" applyAlignment="1" applyProtection="1">
      <alignment horizontal="center"/>
      <protection hidden="1"/>
    </xf>
    <xf numFmtId="0" fontId="31" fillId="4" borderId="0" xfId="2" applyFont="1" applyFill="1" applyBorder="1" applyAlignment="1">
      <alignment horizontal="center"/>
    </xf>
    <xf numFmtId="0" fontId="14" fillId="4" borderId="7" xfId="2" applyFont="1" applyFill="1" applyBorder="1" applyAlignment="1">
      <alignment horizontal="center"/>
    </xf>
    <xf numFmtId="4" fontId="14" fillId="4" borderId="6" xfId="2" applyNumberFormat="1" applyFont="1" applyFill="1" applyBorder="1" applyAlignment="1" applyProtection="1">
      <alignment horizontal="center"/>
      <protection hidden="1"/>
    </xf>
    <xf numFmtId="4" fontId="14" fillId="4" borderId="20" xfId="2" applyNumberFormat="1" applyFont="1" applyFill="1" applyBorder="1" applyAlignment="1" applyProtection="1">
      <alignment horizontal="center"/>
      <protection hidden="1"/>
    </xf>
    <xf numFmtId="0" fontId="31" fillId="4" borderId="48" xfId="2" applyFont="1" applyFill="1" applyBorder="1" applyAlignment="1">
      <alignment horizontal="center"/>
    </xf>
    <xf numFmtId="3" fontId="31" fillId="4" borderId="21" xfId="2" applyNumberFormat="1" applyFont="1" applyFill="1" applyBorder="1" applyAlignment="1">
      <alignment horizontal="center" vertical="center" wrapText="1"/>
    </xf>
    <xf numFmtId="3" fontId="31" fillId="4" borderId="0" xfId="2" applyNumberFormat="1" applyFont="1" applyFill="1" applyBorder="1" applyAlignment="1">
      <alignment horizontal="center" vertical="center" wrapText="1"/>
    </xf>
    <xf numFmtId="4" fontId="14" fillId="0" borderId="20" xfId="2" applyNumberFormat="1" applyFont="1" applyFill="1" applyBorder="1" applyAlignment="1" applyProtection="1">
      <alignment horizontal="center"/>
      <protection hidden="1"/>
    </xf>
    <xf numFmtId="3" fontId="31" fillId="0" borderId="21" xfId="2" applyNumberFormat="1" applyFont="1" applyFill="1" applyBorder="1" applyAlignment="1">
      <alignment horizontal="center" vertical="center" wrapText="1"/>
    </xf>
    <xf numFmtId="4" fontId="14" fillId="0" borderId="6" xfId="2" applyNumberFormat="1" applyFont="1" applyFill="1" applyBorder="1" applyAlignment="1" applyProtection="1">
      <alignment horizontal="center"/>
      <protection hidden="1"/>
    </xf>
    <xf numFmtId="0" fontId="14" fillId="4" borderId="27" xfId="2" applyFont="1" applyFill="1" applyBorder="1" applyAlignment="1">
      <alignment horizontal="center"/>
    </xf>
    <xf numFmtId="4" fontId="14" fillId="4" borderId="24" xfId="2" applyNumberFormat="1" applyFont="1" applyFill="1" applyBorder="1" applyAlignment="1" applyProtection="1">
      <alignment horizontal="center"/>
      <protection hidden="1"/>
    </xf>
    <xf numFmtId="4" fontId="14" fillId="4" borderId="25" xfId="2" applyNumberFormat="1" applyFont="1" applyFill="1" applyBorder="1" applyAlignment="1" applyProtection="1">
      <alignment horizontal="center"/>
      <protection hidden="1"/>
    </xf>
    <xf numFmtId="0" fontId="31" fillId="4" borderId="26" xfId="2" applyFont="1" applyFill="1" applyBorder="1" applyAlignment="1">
      <alignment horizontal="center"/>
    </xf>
    <xf numFmtId="0" fontId="15" fillId="4" borderId="0" xfId="2" applyFont="1" applyFill="1" applyAlignment="1">
      <alignment horizontal="center"/>
    </xf>
    <xf numFmtId="4" fontId="15" fillId="4" borderId="0" xfId="2" applyNumberFormat="1" applyFont="1" applyFill="1" applyAlignment="1">
      <alignment horizontal="center"/>
    </xf>
    <xf numFmtId="4" fontId="15" fillId="4" borderId="0" xfId="2" applyNumberFormat="1" applyFont="1" applyFill="1" applyAlignment="1">
      <alignment horizontal="center" wrapText="1"/>
    </xf>
    <xf numFmtId="4" fontId="15" fillId="4" borderId="0" xfId="2" applyNumberFormat="1" applyFont="1" applyFill="1" applyBorder="1" applyAlignment="1">
      <alignment horizontal="center"/>
    </xf>
    <xf numFmtId="2" fontId="15" fillId="4" borderId="0" xfId="2" applyNumberFormat="1" applyFont="1" applyFill="1" applyBorder="1"/>
    <xf numFmtId="4" fontId="14" fillId="4" borderId="0" xfId="2" applyNumberFormat="1" applyFont="1" applyFill="1" applyBorder="1" applyAlignment="1">
      <alignment horizontal="left" vertical="top" wrapText="1"/>
    </xf>
    <xf numFmtId="0" fontId="15" fillId="4" borderId="0" xfId="2" applyFont="1" applyFill="1" applyAlignment="1">
      <alignment horizontal="left" vertical="top"/>
    </xf>
    <xf numFmtId="4" fontId="15" fillId="4" borderId="0" xfId="2" applyNumberFormat="1" applyFont="1" applyFill="1" applyAlignment="1">
      <alignment vertical="top"/>
    </xf>
    <xf numFmtId="0" fontId="15" fillId="4" borderId="0" xfId="2" applyFont="1" applyFill="1" applyAlignment="1">
      <alignment vertical="top" wrapText="1"/>
    </xf>
    <xf numFmtId="0" fontId="15" fillId="4" borderId="0" xfId="2" applyFont="1" applyFill="1" applyAlignment="1">
      <alignment vertical="top"/>
    </xf>
    <xf numFmtId="4" fontId="15" fillId="4" borderId="0" xfId="2" applyNumberFormat="1" applyFont="1" applyFill="1" applyAlignment="1">
      <alignment horizontal="left" vertical="top"/>
    </xf>
    <xf numFmtId="4" fontId="15" fillId="4" borderId="0" xfId="2" applyNumberFormat="1" applyFont="1" applyFill="1" applyAlignment="1">
      <alignment horizontal="left" vertical="top" wrapText="1"/>
    </xf>
    <xf numFmtId="4" fontId="15" fillId="4" borderId="0" xfId="2" applyNumberFormat="1" applyFont="1" applyFill="1" applyBorder="1" applyAlignment="1">
      <alignment horizontal="left" vertical="top" wrapText="1"/>
    </xf>
    <xf numFmtId="0" fontId="15" fillId="4" borderId="0" xfId="2" applyFont="1" applyFill="1" applyBorder="1" applyAlignment="1">
      <alignment horizontal="left" vertical="top" wrapText="1"/>
    </xf>
    <xf numFmtId="0" fontId="15" fillId="4" borderId="0" xfId="2" applyFont="1" applyFill="1" applyAlignment="1">
      <alignment horizontal="left" vertical="top" wrapText="1"/>
    </xf>
    <xf numFmtId="0" fontId="15" fillId="4" borderId="0" xfId="2" applyFont="1" applyFill="1" applyAlignment="1">
      <alignment horizontal="center" wrapText="1"/>
    </xf>
    <xf numFmtId="4" fontId="15" fillId="4" borderId="0" xfId="2" applyNumberFormat="1" applyFont="1" applyFill="1"/>
    <xf numFmtId="0" fontId="15" fillId="4" borderId="0" xfId="2" applyFont="1" applyFill="1" applyAlignment="1">
      <alignment wrapText="1"/>
    </xf>
    <xf numFmtId="4" fontId="15" fillId="4" borderId="0" xfId="2" applyNumberFormat="1" applyFont="1" applyFill="1" applyAlignment="1">
      <alignment wrapText="1"/>
    </xf>
    <xf numFmtId="166" fontId="15" fillId="4" borderId="0" xfId="2" applyNumberFormat="1" applyFont="1" applyFill="1"/>
    <xf numFmtId="2" fontId="18" fillId="4" borderId="0" xfId="2" applyNumberFormat="1" applyFont="1" applyFill="1" applyAlignment="1">
      <alignment vertical="top"/>
    </xf>
    <xf numFmtId="0" fontId="14" fillId="4" borderId="0" xfId="2" applyFont="1" applyFill="1" applyBorder="1" applyAlignment="1">
      <alignment vertical="top"/>
    </xf>
    <xf numFmtId="0" fontId="15" fillId="4" borderId="0" xfId="2" applyFont="1" applyFill="1" applyBorder="1" applyAlignment="1">
      <alignment vertical="top"/>
    </xf>
    <xf numFmtId="9" fontId="21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2" applyFont="1" applyFill="1" applyBorder="1" applyAlignment="1">
      <alignment horizontal="center" vertical="top"/>
    </xf>
    <xf numFmtId="2" fontId="15" fillId="4" borderId="0" xfId="2" applyNumberFormat="1" applyFont="1" applyFill="1" applyAlignment="1">
      <alignment vertical="top"/>
    </xf>
    <xf numFmtId="0" fontId="14" fillId="0" borderId="0" xfId="2" applyFont="1" applyFill="1" applyBorder="1" applyAlignment="1">
      <alignment vertical="top"/>
    </xf>
    <xf numFmtId="0" fontId="15" fillId="4" borderId="0" xfId="2" applyFont="1" applyFill="1" applyAlignment="1">
      <alignment horizontal="center" vertical="top" wrapText="1"/>
    </xf>
    <xf numFmtId="0" fontId="14" fillId="4" borderId="8" xfId="2" applyFont="1" applyFill="1" applyBorder="1" applyAlignment="1">
      <alignment horizontal="center" vertical="center" wrapText="1"/>
    </xf>
    <xf numFmtId="0" fontId="14" fillId="12" borderId="0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center" vertical="center"/>
    </xf>
    <xf numFmtId="4" fontId="14" fillId="4" borderId="38" xfId="2" applyNumberFormat="1" applyFont="1" applyFill="1" applyBorder="1" applyAlignment="1">
      <alignment horizontal="center" vertical="center" wrapText="1"/>
    </xf>
    <xf numFmtId="14" fontId="14" fillId="4" borderId="8" xfId="2" applyNumberFormat="1" applyFont="1" applyFill="1" applyBorder="1" applyAlignment="1">
      <alignment horizontal="center" vertical="center" wrapText="1"/>
    </xf>
    <xf numFmtId="4" fontId="14" fillId="4" borderId="55" xfId="2" applyNumberFormat="1" applyFont="1" applyFill="1" applyBorder="1" applyAlignment="1">
      <alignment horizontal="center" vertical="center" wrapText="1"/>
    </xf>
    <xf numFmtId="14" fontId="14" fillId="4" borderId="36" xfId="2" applyNumberFormat="1" applyFont="1" applyFill="1" applyBorder="1" applyAlignment="1">
      <alignment horizontal="center" vertical="center" wrapText="1"/>
    </xf>
    <xf numFmtId="14" fontId="14" fillId="12" borderId="0" xfId="2" applyNumberFormat="1" applyFont="1" applyFill="1" applyBorder="1" applyAlignment="1">
      <alignment horizontal="center" vertical="center" wrapText="1"/>
    </xf>
    <xf numFmtId="0" fontId="15" fillId="4" borderId="11" xfId="2" applyFont="1" applyFill="1" applyBorder="1" applyAlignment="1">
      <alignment horizontal="center" vertical="center"/>
    </xf>
    <xf numFmtId="4" fontId="14" fillId="4" borderId="10" xfId="2" applyNumberFormat="1" applyFont="1" applyFill="1" applyBorder="1" applyAlignment="1" applyProtection="1">
      <alignment horizontal="center" vertical="center"/>
      <protection hidden="1"/>
    </xf>
    <xf numFmtId="4" fontId="14" fillId="4" borderId="53" xfId="2" applyNumberFormat="1" applyFont="1" applyFill="1" applyBorder="1" applyAlignment="1" applyProtection="1">
      <alignment horizontal="center" vertical="center"/>
      <protection hidden="1"/>
    </xf>
    <xf numFmtId="0" fontId="31" fillId="4" borderId="40" xfId="2" applyFont="1" applyFill="1" applyBorder="1" applyAlignment="1">
      <alignment horizontal="center"/>
    </xf>
    <xf numFmtId="4" fontId="14" fillId="4" borderId="18" xfId="2" applyNumberFormat="1" applyFont="1" applyFill="1" applyBorder="1" applyAlignment="1" applyProtection="1">
      <alignment horizontal="center" vertical="center"/>
      <protection hidden="1"/>
    </xf>
    <xf numFmtId="3" fontId="31" fillId="4" borderId="19" xfId="2" applyNumberFormat="1" applyFont="1" applyFill="1" applyBorder="1" applyAlignment="1">
      <alignment horizontal="center" vertical="center" wrapText="1"/>
    </xf>
    <xf numFmtId="2" fontId="21" fillId="4" borderId="0" xfId="2" applyNumberFormat="1" applyFont="1" applyFill="1" applyBorder="1" applyAlignment="1" applyProtection="1">
      <alignment horizontal="center" vertical="center"/>
      <protection locked="0"/>
    </xf>
    <xf numFmtId="3" fontId="14" fillId="4" borderId="56" xfId="2" applyNumberFormat="1" applyFont="1" applyFill="1" applyBorder="1" applyAlignment="1" applyProtection="1">
      <alignment horizontal="center" vertical="center"/>
      <protection hidden="1"/>
    </xf>
    <xf numFmtId="3" fontId="14" fillId="4" borderId="53" xfId="2" applyNumberFormat="1" applyFont="1" applyFill="1" applyBorder="1" applyAlignment="1" applyProtection="1">
      <alignment horizontal="center" vertical="center"/>
      <protection hidden="1"/>
    </xf>
    <xf numFmtId="3" fontId="31" fillId="4" borderId="40" xfId="2" applyNumberFormat="1" applyFont="1" applyFill="1" applyBorder="1" applyAlignment="1">
      <alignment horizontal="center"/>
    </xf>
    <xf numFmtId="3" fontId="14" fillId="4" borderId="10" xfId="2" applyNumberFormat="1" applyFont="1" applyFill="1" applyBorder="1" applyAlignment="1" applyProtection="1">
      <alignment horizontal="center" vertical="center"/>
      <protection hidden="1"/>
    </xf>
    <xf numFmtId="3" fontId="14" fillId="4" borderId="18" xfId="2" applyNumberFormat="1" applyFont="1" applyFill="1" applyBorder="1" applyAlignment="1" applyProtection="1">
      <alignment horizontal="center" vertical="center"/>
      <protection hidden="1"/>
    </xf>
    <xf numFmtId="3" fontId="31" fillId="4" borderId="44" xfId="2" applyNumberFormat="1" applyFont="1" applyFill="1" applyBorder="1" applyAlignment="1">
      <alignment horizontal="center"/>
    </xf>
    <xf numFmtId="0" fontId="31" fillId="12" borderId="0" xfId="2" applyFont="1" applyFill="1" applyBorder="1" applyAlignment="1">
      <alignment horizontal="center"/>
    </xf>
    <xf numFmtId="2" fontId="17" fillId="4" borderId="0" xfId="2" applyNumberFormat="1" applyFont="1" applyFill="1"/>
    <xf numFmtId="0" fontId="15" fillId="4" borderId="7" xfId="2" applyFont="1" applyFill="1" applyBorder="1" applyAlignment="1">
      <alignment horizontal="center" vertical="center"/>
    </xf>
    <xf numFmtId="4" fontId="14" fillId="4" borderId="4" xfId="2" applyNumberFormat="1" applyFont="1" applyFill="1" applyBorder="1" applyAlignment="1" applyProtection="1">
      <alignment horizontal="center" vertical="center"/>
      <protection hidden="1"/>
    </xf>
    <xf numFmtId="4" fontId="14" fillId="4" borderId="52" xfId="2" applyNumberFormat="1" applyFont="1" applyFill="1" applyBorder="1" applyAlignment="1" applyProtection="1">
      <alignment horizontal="center" vertical="center"/>
      <protection hidden="1"/>
    </xf>
    <xf numFmtId="4" fontId="14" fillId="4" borderId="6" xfId="2" applyNumberFormat="1" applyFont="1" applyFill="1" applyBorder="1" applyAlignment="1" applyProtection="1">
      <alignment horizontal="center" vertical="center"/>
      <protection hidden="1"/>
    </xf>
    <xf numFmtId="4" fontId="14" fillId="4" borderId="20" xfId="2" applyNumberFormat="1" applyFont="1" applyFill="1" applyBorder="1" applyAlignment="1" applyProtection="1">
      <alignment horizontal="center" vertical="center"/>
      <protection hidden="1"/>
    </xf>
    <xf numFmtId="3" fontId="14" fillId="4" borderId="57" xfId="2" applyNumberFormat="1" applyFont="1" applyFill="1" applyBorder="1" applyAlignment="1" applyProtection="1">
      <alignment horizontal="center" vertical="center"/>
      <protection hidden="1"/>
    </xf>
    <xf numFmtId="3" fontId="14" fillId="4" borderId="52" xfId="2" applyNumberFormat="1" applyFont="1" applyFill="1" applyBorder="1" applyAlignment="1" applyProtection="1">
      <alignment horizontal="center" vertical="center"/>
      <protection hidden="1"/>
    </xf>
    <xf numFmtId="3" fontId="31" fillId="4" borderId="50" xfId="2" applyNumberFormat="1" applyFont="1" applyFill="1" applyBorder="1" applyAlignment="1">
      <alignment horizontal="center"/>
    </xf>
    <xf numFmtId="3" fontId="14" fillId="4" borderId="4" xfId="2" applyNumberFormat="1" applyFont="1" applyFill="1" applyBorder="1" applyAlignment="1" applyProtection="1">
      <alignment horizontal="center" vertical="center"/>
      <protection hidden="1"/>
    </xf>
    <xf numFmtId="3" fontId="14" fillId="4" borderId="6" xfId="2" applyNumberFormat="1" applyFont="1" applyFill="1" applyBorder="1" applyAlignment="1" applyProtection="1">
      <alignment horizontal="center" vertical="center"/>
      <protection hidden="1"/>
    </xf>
    <xf numFmtId="3" fontId="14" fillId="4" borderId="20" xfId="2" applyNumberFormat="1" applyFont="1" applyFill="1" applyBorder="1" applyAlignment="1" applyProtection="1">
      <alignment horizontal="center" vertical="center"/>
      <protection hidden="1"/>
    </xf>
    <xf numFmtId="3" fontId="31" fillId="4" borderId="89" xfId="2" applyNumberFormat="1" applyFont="1" applyFill="1" applyBorder="1" applyAlignment="1">
      <alignment horizontal="center"/>
    </xf>
    <xf numFmtId="0" fontId="17" fillId="12" borderId="0" xfId="0" applyFont="1" applyFill="1" applyBorder="1" applyAlignment="1">
      <alignment horizontal="center"/>
    </xf>
    <xf numFmtId="4" fontId="14" fillId="0" borderId="52" xfId="2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>
      <alignment horizontal="center"/>
    </xf>
    <xf numFmtId="0" fontId="15" fillId="4" borderId="27" xfId="2" applyFont="1" applyFill="1" applyBorder="1" applyAlignment="1">
      <alignment horizontal="center" vertical="center"/>
    </xf>
    <xf numFmtId="4" fontId="14" fillId="4" borderId="12" xfId="2" applyNumberFormat="1" applyFont="1" applyFill="1" applyBorder="1" applyAlignment="1" applyProtection="1">
      <alignment horizontal="center" vertical="center"/>
      <protection hidden="1"/>
    </xf>
    <xf numFmtId="4" fontId="14" fillId="4" borderId="54" xfId="2" applyNumberFormat="1" applyFont="1" applyFill="1" applyBorder="1" applyAlignment="1" applyProtection="1">
      <alignment horizontal="center" vertical="center"/>
      <protection hidden="1"/>
    </xf>
    <xf numFmtId="0" fontId="31" fillId="4" borderId="17" xfId="2" applyFont="1" applyFill="1" applyBorder="1" applyAlignment="1">
      <alignment horizontal="center"/>
    </xf>
    <xf numFmtId="4" fontId="14" fillId="4" borderId="24" xfId="2" applyNumberFormat="1" applyFont="1" applyFill="1" applyBorder="1" applyAlignment="1" applyProtection="1">
      <alignment horizontal="center" vertical="center"/>
      <protection hidden="1"/>
    </xf>
    <xf numFmtId="4" fontId="14" fillId="4" borderId="25" xfId="2" applyNumberFormat="1" applyFont="1" applyFill="1" applyBorder="1" applyAlignment="1" applyProtection="1">
      <alignment horizontal="center" vertical="center"/>
      <protection hidden="1"/>
    </xf>
    <xf numFmtId="3" fontId="31" fillId="4" borderId="26" xfId="2" applyNumberFormat="1" applyFont="1" applyFill="1" applyBorder="1" applyAlignment="1">
      <alignment horizontal="center" vertical="center" wrapText="1"/>
    </xf>
    <xf numFmtId="4" fontId="14" fillId="4" borderId="58" xfId="2" applyNumberFormat="1" applyFont="1" applyFill="1" applyBorder="1" applyAlignment="1" applyProtection="1">
      <alignment horizontal="center" vertical="center"/>
      <protection hidden="1"/>
    </xf>
    <xf numFmtId="4" fontId="14" fillId="4" borderId="59" xfId="2" applyNumberFormat="1" applyFont="1" applyFill="1" applyBorder="1" applyAlignment="1" applyProtection="1">
      <alignment horizontal="center" vertical="center"/>
      <protection hidden="1"/>
    </xf>
    <xf numFmtId="0" fontId="31" fillId="4" borderId="60" xfId="2" applyFont="1" applyFill="1" applyBorder="1" applyAlignment="1">
      <alignment horizontal="center"/>
    </xf>
    <xf numFmtId="4" fontId="14" fillId="4" borderId="61" xfId="2" applyNumberFormat="1" applyFont="1" applyFill="1" applyBorder="1" applyAlignment="1" applyProtection="1">
      <alignment horizontal="center" vertical="center"/>
      <protection hidden="1"/>
    </xf>
    <xf numFmtId="4" fontId="14" fillId="4" borderId="62" xfId="2" applyNumberFormat="1" applyFont="1" applyFill="1" applyBorder="1" applyAlignment="1" applyProtection="1">
      <alignment horizontal="center" vertical="center"/>
      <protection hidden="1"/>
    </xf>
    <xf numFmtId="4" fontId="14" fillId="4" borderId="63" xfId="2" applyNumberFormat="1" applyFont="1" applyFill="1" applyBorder="1" applyAlignment="1" applyProtection="1">
      <alignment horizontal="center" vertical="center"/>
      <protection hidden="1"/>
    </xf>
    <xf numFmtId="3" fontId="31" fillId="4" borderId="64" xfId="2" applyNumberFormat="1" applyFont="1" applyFill="1" applyBorder="1" applyAlignment="1">
      <alignment horizontal="center" vertical="center" wrapText="1"/>
    </xf>
    <xf numFmtId="0" fontId="31" fillId="4" borderId="74" xfId="2" applyFont="1" applyFill="1" applyBorder="1" applyAlignment="1">
      <alignment horizontal="center"/>
    </xf>
    <xf numFmtId="0" fontId="17" fillId="4" borderId="0" xfId="2" applyFont="1" applyFill="1" applyAlignment="1">
      <alignment horizontal="center"/>
    </xf>
    <xf numFmtId="0" fontId="20" fillId="4" borderId="0" xfId="2" applyFont="1" applyFill="1" applyAlignment="1">
      <alignment vertical="top"/>
    </xf>
    <xf numFmtId="4" fontId="20" fillId="4" borderId="0" xfId="2" applyNumberFormat="1" applyFont="1" applyFill="1" applyAlignment="1">
      <alignment horizontal="left" vertical="top"/>
    </xf>
    <xf numFmtId="0" fontId="20" fillId="4" borderId="0" xfId="2" applyFont="1" applyFill="1" applyBorder="1" applyAlignment="1">
      <alignment vertical="top"/>
    </xf>
    <xf numFmtId="0" fontId="17" fillId="4" borderId="0" xfId="2" applyFont="1" applyFill="1" applyAlignment="1">
      <alignment horizontal="left" vertical="top"/>
    </xf>
    <xf numFmtId="4" fontId="17" fillId="4" borderId="0" xfId="2" applyNumberFormat="1" applyFont="1" applyFill="1" applyAlignment="1">
      <alignment vertical="top"/>
    </xf>
    <xf numFmtId="0" fontId="17" fillId="4" borderId="0" xfId="2" applyFont="1" applyFill="1" applyBorder="1"/>
    <xf numFmtId="0" fontId="17" fillId="4" borderId="0" xfId="2" applyFont="1" applyFill="1" applyBorder="1" applyAlignment="1">
      <alignment horizontal="left" vertical="top" wrapText="1"/>
    </xf>
    <xf numFmtId="0" fontId="17" fillId="4" borderId="0" xfId="2" applyFont="1" applyFill="1" applyBorder="1" applyAlignment="1">
      <alignment horizontal="left" vertical="top"/>
    </xf>
    <xf numFmtId="164" fontId="17" fillId="4" borderId="0" xfId="2" applyNumberFormat="1" applyFont="1" applyFill="1" applyAlignment="1">
      <alignment horizontal="center"/>
    </xf>
    <xf numFmtId="166" fontId="17" fillId="4" borderId="0" xfId="2" applyNumberFormat="1" applyFont="1" applyFill="1"/>
    <xf numFmtId="2" fontId="18" fillId="0" borderId="0" xfId="2" applyNumberFormat="1" applyFont="1" applyAlignment="1">
      <alignment vertical="top"/>
    </xf>
    <xf numFmtId="0" fontId="16" fillId="0" borderId="0" xfId="2" applyFont="1" applyFill="1" applyBorder="1" applyAlignment="1">
      <alignment horizontal="center" vertical="top"/>
    </xf>
    <xf numFmtId="0" fontId="14" fillId="0" borderId="0" xfId="2" applyFont="1" applyBorder="1" applyAlignment="1">
      <alignment vertical="top"/>
    </xf>
    <xf numFmtId="0" fontId="15" fillId="0" borderId="0" xfId="2" applyFont="1" applyBorder="1" applyAlignment="1">
      <alignment vertical="top"/>
    </xf>
    <xf numFmtId="2" fontId="15" fillId="0" borderId="0" xfId="2" applyNumberFormat="1" applyFont="1" applyAlignment="1">
      <alignment vertical="top"/>
    </xf>
    <xf numFmtId="0" fontId="15" fillId="0" borderId="0" xfId="2" applyFont="1" applyAlignment="1">
      <alignment horizontal="center" vertical="top" wrapText="1"/>
    </xf>
    <xf numFmtId="0" fontId="14" fillId="2" borderId="0" xfId="2" applyFont="1" applyFill="1" applyBorder="1" applyAlignment="1">
      <alignment horizontal="center" vertical="top"/>
    </xf>
    <xf numFmtId="4" fontId="20" fillId="0" borderId="8" xfId="2" applyNumberFormat="1" applyFont="1" applyBorder="1" applyAlignment="1">
      <alignment horizontal="center" vertical="center" wrapText="1"/>
    </xf>
    <xf numFmtId="14" fontId="20" fillId="0" borderId="8" xfId="2" applyNumberFormat="1" applyFont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/>
    </xf>
    <xf numFmtId="4" fontId="14" fillId="4" borderId="28" xfId="2" applyNumberFormat="1" applyFont="1" applyFill="1" applyBorder="1" applyAlignment="1" applyProtection="1">
      <alignment horizontal="center" vertical="center"/>
      <protection hidden="1"/>
    </xf>
    <xf numFmtId="0" fontId="31" fillId="0" borderId="50" xfId="2" applyFont="1" applyFill="1" applyBorder="1" applyAlignment="1">
      <alignment horizontal="center"/>
    </xf>
    <xf numFmtId="0" fontId="15" fillId="4" borderId="0" xfId="2" applyFont="1" applyFill="1" applyBorder="1" applyAlignment="1">
      <alignment horizontal="center"/>
    </xf>
    <xf numFmtId="3" fontId="14" fillId="4" borderId="28" xfId="2" applyNumberFormat="1" applyFont="1" applyFill="1" applyBorder="1" applyAlignment="1" applyProtection="1">
      <alignment horizontal="center" vertical="center"/>
      <protection hidden="1"/>
    </xf>
    <xf numFmtId="3" fontId="14" fillId="4" borderId="4" xfId="2" applyNumberFormat="1" applyFont="1" applyFill="1" applyBorder="1" applyAlignment="1" applyProtection="1">
      <alignment horizontal="center"/>
      <protection hidden="1"/>
    </xf>
    <xf numFmtId="3" fontId="14" fillId="4" borderId="28" xfId="2" applyNumberFormat="1" applyFont="1" applyFill="1" applyBorder="1" applyAlignment="1" applyProtection="1">
      <alignment horizontal="center"/>
      <protection hidden="1"/>
    </xf>
    <xf numFmtId="0" fontId="15" fillId="0" borderId="0" xfId="2" applyFont="1"/>
    <xf numFmtId="0" fontId="15" fillId="0" borderId="7" xfId="2" applyFont="1" applyFill="1" applyBorder="1" applyAlignment="1">
      <alignment horizontal="center"/>
    </xf>
    <xf numFmtId="0" fontId="31" fillId="0" borderId="48" xfId="2" applyFont="1" applyFill="1" applyBorder="1" applyAlignment="1">
      <alignment horizontal="center"/>
    </xf>
    <xf numFmtId="3" fontId="31" fillId="4" borderId="48" xfId="2" applyNumberFormat="1" applyFont="1" applyFill="1" applyBorder="1" applyAlignment="1">
      <alignment horizontal="center"/>
    </xf>
    <xf numFmtId="3" fontId="14" fillId="4" borderId="6" xfId="2" applyNumberFormat="1" applyFont="1" applyFill="1" applyBorder="1" applyAlignment="1" applyProtection="1">
      <alignment horizontal="center"/>
      <protection hidden="1"/>
    </xf>
    <xf numFmtId="3" fontId="14" fillId="4" borderId="20" xfId="2" applyNumberFormat="1" applyFont="1" applyFill="1" applyBorder="1" applyAlignment="1" applyProtection="1">
      <alignment horizontal="center"/>
      <protection hidden="1"/>
    </xf>
    <xf numFmtId="4" fontId="14" fillId="0" borderId="20" xfId="2" applyNumberFormat="1" applyFont="1" applyFill="1" applyBorder="1" applyAlignment="1" applyProtection="1">
      <alignment horizontal="center" vertical="center"/>
      <protection hidden="1"/>
    </xf>
    <xf numFmtId="3" fontId="15" fillId="4" borderId="0" xfId="2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27" xfId="2" applyFont="1" applyFill="1" applyBorder="1" applyAlignment="1">
      <alignment horizontal="center"/>
    </xf>
    <xf numFmtId="4" fontId="14" fillId="0" borderId="25" xfId="2" applyNumberFormat="1" applyFont="1" applyFill="1" applyBorder="1" applyAlignment="1" applyProtection="1">
      <alignment horizontal="center" vertical="center"/>
      <protection hidden="1"/>
    </xf>
    <xf numFmtId="3" fontId="31" fillId="0" borderId="26" xfId="2" applyNumberFormat="1" applyFont="1" applyFill="1" applyBorder="1" applyAlignment="1">
      <alignment horizontal="center" vertical="center" wrapText="1"/>
    </xf>
    <xf numFmtId="4" fontId="14" fillId="0" borderId="24" xfId="2" applyNumberFormat="1" applyFont="1" applyFill="1" applyBorder="1" applyAlignment="1" applyProtection="1">
      <alignment horizontal="center"/>
      <protection hidden="1"/>
    </xf>
    <xf numFmtId="4" fontId="14" fillId="0" borderId="25" xfId="2" applyNumberFormat="1" applyFont="1" applyFill="1" applyBorder="1" applyAlignment="1" applyProtection="1">
      <alignment horizontal="center"/>
      <protection hidden="1"/>
    </xf>
    <xf numFmtId="3" fontId="15" fillId="0" borderId="26" xfId="2" applyNumberFormat="1" applyFont="1" applyFill="1" applyBorder="1" applyAlignment="1">
      <alignment horizontal="center" wrapText="1"/>
    </xf>
    <xf numFmtId="0" fontId="31" fillId="0" borderId="17" xfId="2" applyFont="1" applyFill="1" applyBorder="1" applyAlignment="1">
      <alignment horizontal="center"/>
    </xf>
    <xf numFmtId="0" fontId="15" fillId="4" borderId="16" xfId="2" applyFont="1" applyFill="1" applyBorder="1" applyAlignment="1">
      <alignment horizontal="center"/>
    </xf>
    <xf numFmtId="3" fontId="14" fillId="4" borderId="24" xfId="2" applyNumberFormat="1" applyFont="1" applyFill="1" applyBorder="1" applyAlignment="1" applyProtection="1">
      <alignment horizontal="center" vertical="center"/>
      <protection hidden="1"/>
    </xf>
    <xf numFmtId="3" fontId="14" fillId="4" borderId="25" xfId="2" applyNumberFormat="1" applyFont="1" applyFill="1" applyBorder="1" applyAlignment="1" applyProtection="1">
      <alignment horizontal="center" vertical="center"/>
      <protection hidden="1"/>
    </xf>
    <xf numFmtId="3" fontId="14" fillId="4" borderId="24" xfId="2" applyNumberFormat="1" applyFont="1" applyFill="1" applyBorder="1" applyAlignment="1" applyProtection="1">
      <alignment horizontal="center"/>
      <protection hidden="1"/>
    </xf>
    <xf numFmtId="3" fontId="14" fillId="4" borderId="25" xfId="2" applyNumberFormat="1" applyFont="1" applyFill="1" applyBorder="1" applyAlignment="1" applyProtection="1">
      <alignment horizontal="center"/>
      <protection hidden="1"/>
    </xf>
    <xf numFmtId="3" fontId="15" fillId="4" borderId="26" xfId="2" applyNumberFormat="1" applyFont="1" applyFill="1" applyBorder="1" applyAlignment="1">
      <alignment horizontal="center" wrapText="1"/>
    </xf>
    <xf numFmtId="3" fontId="31" fillId="4" borderId="17" xfId="2" applyNumberFormat="1" applyFont="1" applyFill="1" applyBorder="1" applyAlignment="1">
      <alignment horizontal="center"/>
    </xf>
    <xf numFmtId="0" fontId="20" fillId="0" borderId="0" xfId="2" applyFont="1" applyFill="1" applyAlignment="1">
      <alignment horizontal="left" vertical="top"/>
    </xf>
    <xf numFmtId="2" fontId="17" fillId="2" borderId="0" xfId="2" applyNumberFormat="1" applyFont="1" applyFill="1"/>
    <xf numFmtId="0" fontId="17" fillId="0" borderId="0" xfId="2" applyFont="1" applyAlignment="1">
      <alignment horizontal="left" vertical="top"/>
    </xf>
    <xf numFmtId="0" fontId="17" fillId="0" borderId="0" xfId="2" applyFont="1" applyFill="1" applyAlignment="1">
      <alignment vertical="top"/>
    </xf>
    <xf numFmtId="2" fontId="17" fillId="0" borderId="0" xfId="2" applyNumberFormat="1" applyFont="1"/>
    <xf numFmtId="0" fontId="17" fillId="0" borderId="0" xfId="2" applyFont="1" applyFill="1"/>
    <xf numFmtId="166" fontId="17" fillId="0" borderId="0" xfId="2" applyNumberFormat="1" applyFont="1"/>
    <xf numFmtId="0" fontId="19" fillId="2" borderId="0" xfId="2" applyFont="1" applyFill="1" applyBorder="1" applyAlignment="1" applyProtection="1">
      <alignment vertical="top" wrapText="1"/>
      <protection hidden="1"/>
    </xf>
    <xf numFmtId="0" fontId="19" fillId="2" borderId="0" xfId="2" applyFont="1" applyFill="1" applyBorder="1" applyAlignment="1">
      <alignment horizontal="center" vertical="center" wrapText="1"/>
    </xf>
    <xf numFmtId="9" fontId="21" fillId="7" borderId="77" xfId="2" applyNumberFormat="1" applyFont="1" applyFill="1" applyBorder="1" applyAlignment="1">
      <alignment horizontal="center" vertical="center"/>
    </xf>
    <xf numFmtId="9" fontId="21" fillId="7" borderId="78" xfId="2" applyNumberFormat="1" applyFont="1" applyFill="1" applyBorder="1" applyAlignment="1" applyProtection="1">
      <alignment horizontal="center" vertical="center"/>
      <protection locked="0"/>
    </xf>
    <xf numFmtId="9" fontId="21" fillId="0" borderId="0" xfId="2" applyNumberFormat="1" applyFont="1" applyFill="1" applyBorder="1" applyAlignment="1" applyProtection="1">
      <alignment horizontal="center" vertical="center"/>
      <protection hidden="1"/>
    </xf>
    <xf numFmtId="0" fontId="17" fillId="3" borderId="17" xfId="16" applyFont="1" applyFill="1" applyBorder="1" applyAlignment="1" applyProtection="1">
      <alignment vertical="center" wrapText="1"/>
      <protection hidden="1"/>
    </xf>
    <xf numFmtId="3" fontId="17" fillId="4" borderId="8" xfId="16" applyNumberFormat="1" applyFont="1" applyFill="1" applyBorder="1" applyAlignment="1" applyProtection="1">
      <alignment horizontal="center" vertical="center" wrapText="1"/>
      <protection locked="0"/>
    </xf>
    <xf numFmtId="4" fontId="17" fillId="2" borderId="38" xfId="16" applyNumberFormat="1" applyFont="1" applyFill="1" applyBorder="1" applyAlignment="1" applyProtection="1">
      <alignment vertical="center" wrapText="1"/>
      <protection hidden="1"/>
    </xf>
    <xf numFmtId="3" fontId="20" fillId="2" borderId="11" xfId="16" applyNumberFormat="1" applyFont="1" applyFill="1" applyBorder="1" applyAlignment="1" applyProtection="1">
      <alignment wrapText="1"/>
      <protection locked="0"/>
    </xf>
    <xf numFmtId="3" fontId="17" fillId="2" borderId="11" xfId="16" applyNumberFormat="1" applyFont="1" applyFill="1" applyBorder="1" applyAlignment="1" applyProtection="1">
      <alignment horizontal="center" wrapText="1"/>
      <protection locked="0"/>
    </xf>
    <xf numFmtId="4" fontId="17" fillId="2" borderId="40" xfId="16" applyNumberFormat="1" applyFont="1" applyFill="1" applyBorder="1" applyAlignment="1" applyProtection="1">
      <alignment horizontal="center" wrapText="1"/>
      <protection hidden="1"/>
    </xf>
    <xf numFmtId="2" fontId="17" fillId="2" borderId="0" xfId="2" applyNumberFormat="1" applyFont="1" applyFill="1" applyAlignment="1">
      <alignment wrapText="1"/>
    </xf>
    <xf numFmtId="3" fontId="20" fillId="2" borderId="7" xfId="16" applyNumberFormat="1" applyFont="1" applyFill="1" applyBorder="1" applyAlignment="1" applyProtection="1">
      <alignment wrapText="1"/>
      <protection locked="0"/>
    </xf>
    <xf numFmtId="3" fontId="17" fillId="2" borderId="7" xfId="16" applyNumberFormat="1" applyFont="1" applyFill="1" applyBorder="1" applyAlignment="1" applyProtection="1">
      <alignment horizontal="center" wrapText="1"/>
      <protection locked="0"/>
    </xf>
    <xf numFmtId="4" fontId="17" fillId="2" borderId="48" xfId="16" applyNumberFormat="1" applyFont="1" applyFill="1" applyBorder="1" applyAlignment="1" applyProtection="1">
      <alignment horizontal="center" wrapText="1"/>
      <protection hidden="1"/>
    </xf>
    <xf numFmtId="0" fontId="17" fillId="0" borderId="0" xfId="16" applyFont="1"/>
    <xf numFmtId="3" fontId="20" fillId="2" borderId="27" xfId="16" applyNumberFormat="1" applyFont="1" applyFill="1" applyBorder="1" applyAlignment="1" applyProtection="1">
      <alignment wrapText="1"/>
      <protection locked="0"/>
    </xf>
    <xf numFmtId="3" fontId="17" fillId="2" borderId="27" xfId="16" applyNumberFormat="1" applyFont="1" applyFill="1" applyBorder="1" applyAlignment="1" applyProtection="1">
      <alignment horizontal="center" wrapText="1"/>
      <protection locked="0"/>
    </xf>
    <xf numFmtId="4" fontId="17" fillId="2" borderId="49" xfId="16" applyNumberFormat="1" applyFont="1" applyFill="1" applyBorder="1" applyAlignment="1" applyProtection="1">
      <alignment horizontal="center" wrapText="1"/>
      <protection hidden="1"/>
    </xf>
    <xf numFmtId="0" fontId="17" fillId="3" borderId="38" xfId="16" applyFont="1" applyFill="1" applyBorder="1" applyAlignment="1" applyProtection="1">
      <alignment vertical="center" wrapText="1"/>
      <protection hidden="1"/>
    </xf>
    <xf numFmtId="4" fontId="17" fillId="2" borderId="38" xfId="16" applyNumberFormat="1" applyFont="1" applyFill="1" applyBorder="1" applyAlignment="1" applyProtection="1">
      <alignment horizontal="center" vertical="center" wrapText="1"/>
      <protection hidden="1"/>
    </xf>
    <xf numFmtId="3" fontId="20" fillId="2" borderId="0" xfId="16" applyNumberFormat="1" applyFont="1" applyFill="1" applyBorder="1" applyAlignment="1" applyProtection="1">
      <alignment wrapText="1"/>
      <protection locked="0"/>
    </xf>
    <xf numFmtId="3" fontId="17" fillId="2" borderId="0" xfId="16" applyNumberFormat="1" applyFont="1" applyFill="1" applyBorder="1" applyAlignment="1" applyProtection="1">
      <alignment horizontal="center" wrapText="1"/>
      <protection locked="0"/>
    </xf>
    <xf numFmtId="4" fontId="17" fillId="2" borderId="0" xfId="16" applyNumberFormat="1" applyFont="1" applyFill="1" applyBorder="1" applyAlignment="1" applyProtection="1">
      <alignment horizontal="center" wrapText="1"/>
      <protection hidden="1"/>
    </xf>
    <xf numFmtId="0" fontId="20" fillId="2" borderId="0" xfId="16" applyFont="1" applyFill="1" applyBorder="1" applyAlignment="1">
      <alignment wrapText="1"/>
    </xf>
    <xf numFmtId="0" fontId="17" fillId="2" borderId="0" xfId="16" applyFont="1" applyFill="1" applyBorder="1" applyAlignment="1">
      <alignment horizontal="center" wrapText="1"/>
    </xf>
    <xf numFmtId="4" fontId="17" fillId="2" borderId="0" xfId="16" applyNumberFormat="1" applyFont="1" applyFill="1" applyBorder="1" applyAlignment="1">
      <alignment horizontal="center" wrapText="1"/>
    </xf>
    <xf numFmtId="4" fontId="20" fillId="4" borderId="0" xfId="2" applyNumberFormat="1" applyFont="1" applyFill="1" applyBorder="1" applyAlignment="1">
      <alignment horizontal="left"/>
    </xf>
    <xf numFmtId="0" fontId="17" fillId="4" borderId="0" xfId="16" applyFont="1" applyFill="1" applyBorder="1" applyAlignment="1">
      <alignment wrapText="1"/>
    </xf>
    <xf numFmtId="4" fontId="33" fillId="2" borderId="0" xfId="2" applyNumberFormat="1" applyFont="1" applyFill="1" applyAlignment="1" applyProtection="1">
      <alignment horizontal="left" wrapText="1"/>
      <protection hidden="1"/>
    </xf>
    <xf numFmtId="4" fontId="17" fillId="4" borderId="0" xfId="2" applyNumberFormat="1" applyFont="1" applyFill="1" applyBorder="1" applyAlignment="1">
      <alignment horizontal="left"/>
    </xf>
    <xf numFmtId="4" fontId="34" fillId="2" borderId="0" xfId="2" applyNumberFormat="1" applyFont="1" applyFill="1" applyAlignment="1" applyProtection="1">
      <alignment horizontal="left" wrapText="1"/>
      <protection hidden="1"/>
    </xf>
    <xf numFmtId="4" fontId="17" fillId="2" borderId="0" xfId="2" applyNumberFormat="1" applyFont="1" applyFill="1" applyAlignment="1" applyProtection="1">
      <alignment wrapText="1"/>
      <protection hidden="1"/>
    </xf>
    <xf numFmtId="0" fontId="21" fillId="7" borderId="75" xfId="2" applyFont="1" applyFill="1" applyBorder="1" applyAlignment="1">
      <alignment horizontal="center" vertical="center"/>
    </xf>
    <xf numFmtId="0" fontId="20" fillId="2" borderId="0" xfId="2" applyFont="1" applyFill="1" applyAlignment="1">
      <alignment horizontal="center"/>
    </xf>
    <xf numFmtId="0" fontId="17" fillId="2" borderId="0" xfId="2" applyFont="1" applyFill="1" applyAlignment="1">
      <alignment horizontal="center"/>
    </xf>
    <xf numFmtId="0" fontId="17" fillId="2" borderId="0" xfId="2" applyFont="1" applyFill="1" applyAlignment="1">
      <alignment horizontal="left"/>
    </xf>
    <xf numFmtId="0" fontId="18" fillId="2" borderId="0" xfId="2" applyFont="1" applyFill="1" applyAlignment="1">
      <alignment wrapText="1"/>
    </xf>
    <xf numFmtId="0" fontId="16" fillId="0" borderId="0" xfId="2" applyFont="1" applyAlignment="1">
      <alignment horizontal="center" vertical="center" wrapText="1"/>
    </xf>
    <xf numFmtId="3" fontId="17" fillId="4" borderId="8" xfId="14" applyNumberFormat="1" applyFont="1" applyFill="1" applyBorder="1" applyAlignment="1" applyProtection="1">
      <alignment horizontal="center" vertical="center" wrapText="1"/>
      <protection locked="0"/>
    </xf>
    <xf numFmtId="2" fontId="18" fillId="2" borderId="0" xfId="2" applyNumberFormat="1" applyFont="1" applyFill="1" applyAlignment="1">
      <alignment wrapText="1"/>
    </xf>
    <xf numFmtId="0" fontId="20" fillId="2" borderId="0" xfId="14" applyFont="1" applyFill="1" applyBorder="1" applyAlignment="1">
      <alignment wrapText="1"/>
    </xf>
    <xf numFmtId="0" fontId="17" fillId="2" borderId="0" xfId="14" applyFont="1" applyFill="1" applyBorder="1" applyAlignment="1">
      <alignment horizontal="center" wrapText="1"/>
    </xf>
    <xf numFmtId="4" fontId="17" fillId="2" borderId="0" xfId="14" applyNumberFormat="1" applyFont="1" applyFill="1" applyBorder="1" applyAlignment="1">
      <alignment horizontal="center" wrapText="1"/>
    </xf>
    <xf numFmtId="0" fontId="17" fillId="4" borderId="0" xfId="14" applyFont="1" applyFill="1" applyBorder="1" applyAlignment="1">
      <alignment wrapText="1"/>
    </xf>
    <xf numFmtId="0" fontId="14" fillId="4" borderId="0" xfId="2" applyFont="1" applyFill="1" applyAlignment="1">
      <alignment horizontal="center" vertical="top" wrapText="1"/>
    </xf>
    <xf numFmtId="0" fontId="36" fillId="4" borderId="0" xfId="2" applyFont="1" applyFill="1" applyAlignment="1">
      <alignment horizontal="center" vertical="top"/>
    </xf>
    <xf numFmtId="0" fontId="29" fillId="4" borderId="0" xfId="2" applyFont="1" applyFill="1" applyAlignment="1">
      <alignment vertical="top"/>
    </xf>
    <xf numFmtId="0" fontId="29" fillId="4" borderId="0" xfId="2" applyFont="1" applyFill="1" applyAlignment="1">
      <alignment vertical="center"/>
    </xf>
    <xf numFmtId="0" fontId="17" fillId="4" borderId="0" xfId="2" applyFont="1" applyFill="1" applyAlignment="1">
      <alignment vertical="center"/>
    </xf>
    <xf numFmtId="0" fontId="20" fillId="4" borderId="36" xfId="0" applyFont="1" applyFill="1" applyBorder="1" applyAlignment="1">
      <alignment horizontal="center" vertical="top"/>
    </xf>
    <xf numFmtId="0" fontId="20" fillId="4" borderId="8" xfId="0" applyFont="1" applyFill="1" applyBorder="1" applyAlignment="1">
      <alignment horizontal="center" vertical="top"/>
    </xf>
    <xf numFmtId="0" fontId="20" fillId="4" borderId="10" xfId="0" applyNumberFormat="1" applyFont="1" applyFill="1" applyBorder="1" applyAlignment="1">
      <alignment horizontal="center" vertical="top"/>
    </xf>
    <xf numFmtId="0" fontId="17" fillId="4" borderId="10" xfId="0" applyNumberFormat="1" applyFont="1" applyFill="1" applyBorder="1" applyAlignment="1">
      <alignment horizontal="center" vertical="top"/>
    </xf>
    <xf numFmtId="0" fontId="17" fillId="4" borderId="11" xfId="0" applyNumberFormat="1" applyFont="1" applyFill="1" applyBorder="1" applyAlignment="1">
      <alignment horizontal="center" vertical="top"/>
    </xf>
    <xf numFmtId="0" fontId="20" fillId="4" borderId="6" xfId="0" applyNumberFormat="1" applyFont="1" applyFill="1" applyBorder="1" applyAlignment="1">
      <alignment horizontal="center" vertical="top"/>
    </xf>
    <xf numFmtId="0" fontId="17" fillId="4" borderId="6" xfId="0" applyNumberFormat="1" applyFont="1" applyFill="1" applyBorder="1" applyAlignment="1">
      <alignment horizontal="center" vertical="top"/>
    </xf>
    <xf numFmtId="0" fontId="17" fillId="4" borderId="7" xfId="0" applyNumberFormat="1" applyFont="1" applyFill="1" applyBorder="1" applyAlignment="1">
      <alignment horizontal="center" vertical="top"/>
    </xf>
    <xf numFmtId="0" fontId="20" fillId="4" borderId="24" xfId="0" applyNumberFormat="1" applyFont="1" applyFill="1" applyBorder="1" applyAlignment="1">
      <alignment horizontal="center" vertical="top"/>
    </xf>
    <xf numFmtId="0" fontId="17" fillId="4" borderId="24" xfId="0" applyNumberFormat="1" applyFont="1" applyFill="1" applyBorder="1" applyAlignment="1">
      <alignment horizontal="center" vertical="top"/>
    </xf>
    <xf numFmtId="0" fontId="17" fillId="4" borderId="27" xfId="0" applyNumberFormat="1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center" vertical="top"/>
    </xf>
    <xf numFmtId="0" fontId="17" fillId="4" borderId="0" xfId="0" applyNumberFormat="1" applyFont="1" applyFill="1" applyBorder="1" applyAlignment="1">
      <alignment vertical="top"/>
    </xf>
    <xf numFmtId="0" fontId="20" fillId="4" borderId="7" xfId="0" applyNumberFormat="1" applyFont="1" applyFill="1" applyBorder="1" applyAlignment="1">
      <alignment horizontal="center" vertical="top"/>
    </xf>
    <xf numFmtId="0" fontId="20" fillId="4" borderId="32" xfId="0" applyFont="1" applyFill="1" applyBorder="1" applyAlignment="1">
      <alignment horizontal="center" vertical="top"/>
    </xf>
    <xf numFmtId="0" fontId="17" fillId="4" borderId="32" xfId="0" applyFont="1" applyFill="1" applyBorder="1" applyAlignment="1">
      <alignment horizontal="center" vertical="top"/>
    </xf>
    <xf numFmtId="0" fontId="20" fillId="4" borderId="14" xfId="0" applyFont="1" applyFill="1" applyBorder="1" applyAlignment="1">
      <alignment horizontal="center" vertical="top"/>
    </xf>
    <xf numFmtId="166" fontId="17" fillId="4" borderId="7" xfId="0" applyNumberFormat="1" applyFont="1" applyFill="1" applyBorder="1" applyAlignment="1">
      <alignment horizontal="center" vertical="top"/>
    </xf>
    <xf numFmtId="0" fontId="17" fillId="4" borderId="0" xfId="0" applyNumberFormat="1" applyFont="1" applyFill="1"/>
    <xf numFmtId="0" fontId="20" fillId="4" borderId="27" xfId="0" applyNumberFormat="1" applyFont="1" applyFill="1" applyBorder="1" applyAlignment="1">
      <alignment horizontal="center" vertical="top"/>
    </xf>
    <xf numFmtId="166" fontId="17" fillId="4" borderId="27" xfId="0" applyNumberFormat="1" applyFont="1" applyFill="1" applyBorder="1" applyAlignment="1">
      <alignment horizontal="center" vertical="top"/>
    </xf>
    <xf numFmtId="0" fontId="17" fillId="4" borderId="0" xfId="2" applyFont="1" applyFill="1" applyAlignment="1">
      <alignment horizontal="center" vertical="top"/>
    </xf>
    <xf numFmtId="0" fontId="17" fillId="4" borderId="21" xfId="0" applyNumberFormat="1" applyFont="1" applyFill="1" applyBorder="1" applyAlignment="1">
      <alignment horizontal="center" vertical="top"/>
    </xf>
    <xf numFmtId="0" fontId="17" fillId="4" borderId="26" xfId="0" applyNumberFormat="1" applyFont="1" applyFill="1" applyBorder="1" applyAlignment="1">
      <alignment horizontal="center" vertical="top"/>
    </xf>
    <xf numFmtId="9" fontId="27" fillId="4" borderId="76" xfId="2" applyNumberFormat="1" applyFont="1" applyFill="1" applyBorder="1" applyAlignment="1" applyProtection="1">
      <alignment horizontal="center" vertical="center"/>
      <protection locked="0"/>
    </xf>
    <xf numFmtId="0" fontId="29" fillId="4" borderId="0" xfId="2" applyFont="1" applyFill="1"/>
    <xf numFmtId="0" fontId="20" fillId="4" borderId="3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8" xfId="2" applyFont="1" applyFill="1" applyBorder="1" applyAlignment="1">
      <alignment horizontal="center" vertical="center"/>
    </xf>
    <xf numFmtId="0" fontId="20" fillId="4" borderId="51" xfId="0" applyNumberFormat="1" applyFont="1" applyFill="1" applyBorder="1" applyAlignment="1">
      <alignment horizontal="center"/>
    </xf>
    <xf numFmtId="0" fontId="17" fillId="4" borderId="11" xfId="0" applyNumberFormat="1" applyFont="1" applyFill="1" applyBorder="1" applyAlignment="1">
      <alignment horizontal="center"/>
    </xf>
    <xf numFmtId="0" fontId="20" fillId="4" borderId="7" xfId="0" applyNumberFormat="1" applyFont="1" applyFill="1" applyBorder="1" applyAlignment="1">
      <alignment horizontal="center"/>
    </xf>
    <xf numFmtId="0" fontId="17" fillId="4" borderId="7" xfId="0" applyNumberFormat="1" applyFont="1" applyFill="1" applyBorder="1" applyAlignment="1">
      <alignment horizontal="center"/>
    </xf>
    <xf numFmtId="0" fontId="20" fillId="4" borderId="27" xfId="0" applyNumberFormat="1" applyFont="1" applyFill="1" applyBorder="1" applyAlignment="1">
      <alignment horizontal="center"/>
    </xf>
    <xf numFmtId="0" fontId="17" fillId="4" borderId="27" xfId="0" applyNumberFormat="1" applyFont="1" applyFill="1" applyBorder="1" applyAlignment="1">
      <alignment horizontal="center"/>
    </xf>
    <xf numFmtId="0" fontId="20" fillId="4" borderId="0" xfId="0" applyNumberFormat="1" applyFont="1" applyFill="1" applyBorder="1" applyAlignment="1">
      <alignment horizontal="left"/>
    </xf>
    <xf numFmtId="0" fontId="17" fillId="4" borderId="0" xfId="0" applyNumberFormat="1" applyFont="1" applyFill="1" applyBorder="1" applyAlignment="1">
      <alignment horizontal="center"/>
    </xf>
    <xf numFmtId="0" fontId="20" fillId="4" borderId="0" xfId="2" applyFont="1" applyFill="1" applyAlignment="1">
      <alignment horizontal="left"/>
    </xf>
    <xf numFmtId="3" fontId="20" fillId="4" borderId="0" xfId="2" applyNumberFormat="1" applyFont="1" applyFill="1" applyAlignment="1">
      <alignment horizontal="left"/>
    </xf>
    <xf numFmtId="0" fontId="17" fillId="4" borderId="0" xfId="2" applyFont="1" applyFill="1" applyAlignment="1">
      <alignment horizontal="left"/>
    </xf>
    <xf numFmtId="3" fontId="17" fillId="4" borderId="0" xfId="2" applyNumberFormat="1" applyFont="1" applyFill="1" applyAlignment="1">
      <alignment horizontal="left"/>
    </xf>
    <xf numFmtId="0" fontId="17" fillId="4" borderId="0" xfId="2" applyFont="1" applyFill="1" applyAlignment="1"/>
    <xf numFmtId="3" fontId="17" fillId="4" borderId="0" xfId="2" applyNumberFormat="1" applyFont="1" applyFill="1" applyAlignment="1"/>
    <xf numFmtId="0" fontId="17" fillId="4" borderId="0" xfId="2" applyFont="1" applyFill="1" applyAlignment="1">
      <alignment horizontal="left" wrapText="1"/>
    </xf>
    <xf numFmtId="0" fontId="15" fillId="2" borderId="0" xfId="2" applyFont="1" applyFill="1" applyAlignment="1">
      <alignment vertical="center"/>
    </xf>
    <xf numFmtId="0" fontId="15" fillId="4" borderId="0" xfId="2" applyFont="1" applyFill="1" applyBorder="1" applyAlignment="1">
      <alignment vertical="center"/>
    </xf>
    <xf numFmtId="0" fontId="15" fillId="4" borderId="0" xfId="2" applyFont="1" applyFill="1" applyAlignment="1">
      <alignment vertical="center"/>
    </xf>
    <xf numFmtId="0" fontId="20" fillId="2" borderId="0" xfId="2" applyFont="1" applyFill="1" applyBorder="1" applyAlignment="1">
      <alignment vertical="center" wrapText="1"/>
    </xf>
    <xf numFmtId="9" fontId="21" fillId="6" borderId="0" xfId="2" applyNumberFormat="1" applyFont="1" applyFill="1" applyBorder="1" applyAlignment="1" applyProtection="1">
      <alignment horizontal="center" vertical="center"/>
      <protection locked="0"/>
    </xf>
    <xf numFmtId="0" fontId="17" fillId="2" borderId="0" xfId="2" applyFont="1" applyFill="1" applyAlignment="1">
      <alignment vertical="center"/>
    </xf>
    <xf numFmtId="0" fontId="20" fillId="2" borderId="41" xfId="2" applyFont="1" applyFill="1" applyBorder="1" applyAlignment="1">
      <alignment vertical="center" wrapText="1"/>
    </xf>
    <xf numFmtId="0" fontId="17" fillId="4" borderId="0" xfId="2" applyFont="1" applyFill="1" applyBorder="1" applyAlignment="1">
      <alignment horizontal="center" vertical="center" wrapText="1"/>
    </xf>
    <xf numFmtId="0" fontId="20" fillId="2" borderId="8" xfId="2" quotePrefix="1" applyNumberFormat="1" applyFont="1" applyFill="1" applyBorder="1" applyAlignment="1">
      <alignment horizontal="center" vertical="center"/>
    </xf>
    <xf numFmtId="0" fontId="20" fillId="2" borderId="38" xfId="2" quotePrefix="1" applyNumberFormat="1" applyFont="1" applyFill="1" applyBorder="1" applyAlignment="1" applyProtection="1">
      <alignment horizontal="center" vertical="center"/>
      <protection hidden="1"/>
    </xf>
    <xf numFmtId="0" fontId="20" fillId="2" borderId="8" xfId="2" quotePrefix="1" applyNumberFormat="1" applyFont="1" applyFill="1" applyBorder="1" applyAlignment="1" applyProtection="1">
      <alignment horizontal="center" vertical="center"/>
      <protection hidden="1"/>
    </xf>
    <xf numFmtId="0" fontId="20" fillId="2" borderId="0" xfId="2" quotePrefix="1" applyNumberFormat="1" applyFont="1" applyFill="1" applyBorder="1" applyAlignment="1" applyProtection="1">
      <alignment horizontal="center" vertical="center"/>
      <protection hidden="1"/>
    </xf>
    <xf numFmtId="0" fontId="17" fillId="2" borderId="0" xfId="2" applyFont="1" applyFill="1" applyBorder="1" applyAlignment="1">
      <alignment vertical="center" wrapText="1"/>
    </xf>
    <xf numFmtId="0" fontId="20" fillId="4" borderId="42" xfId="2" quotePrefix="1" applyNumberFormat="1" applyFont="1" applyFill="1" applyBorder="1" applyAlignment="1">
      <alignment horizontal="center" vertical="center"/>
    </xf>
    <xf numFmtId="3" fontId="17" fillId="4" borderId="38" xfId="2" quotePrefix="1" applyNumberFormat="1" applyFont="1" applyFill="1" applyBorder="1" applyAlignment="1" applyProtection="1">
      <alignment horizontal="center" vertical="center"/>
      <protection hidden="1"/>
    </xf>
    <xf numFmtId="0" fontId="17" fillId="0" borderId="8" xfId="2" applyFont="1" applyFill="1" applyBorder="1" applyAlignment="1" applyProtection="1">
      <alignment vertical="center"/>
      <protection hidden="1"/>
    </xf>
    <xf numFmtId="0" fontId="17" fillId="2" borderId="0" xfId="2" applyFont="1" applyFill="1" applyBorder="1" applyAlignment="1" applyProtection="1">
      <alignment vertical="center"/>
      <protection hidden="1"/>
    </xf>
    <xf numFmtId="0" fontId="17" fillId="0" borderId="8" xfId="8" applyFont="1" applyFill="1" applyBorder="1" applyAlignment="1" applyProtection="1">
      <alignment vertical="center"/>
      <protection hidden="1"/>
    </xf>
    <xf numFmtId="4" fontId="37" fillId="0" borderId="8" xfId="8" applyNumberFormat="1" applyFont="1" applyFill="1" applyBorder="1" applyAlignment="1">
      <alignment vertical="center"/>
    </xf>
    <xf numFmtId="0" fontId="17" fillId="0" borderId="8" xfId="2" applyFont="1" applyFill="1" applyBorder="1" applyAlignment="1">
      <alignment vertical="center"/>
    </xf>
    <xf numFmtId="0" fontId="20" fillId="4" borderId="43" xfId="2" quotePrefix="1" applyNumberFormat="1" applyFont="1" applyFill="1" applyBorder="1" applyAlignment="1">
      <alignment horizontal="center" vertical="center"/>
    </xf>
    <xf numFmtId="3" fontId="17" fillId="0" borderId="8" xfId="2" applyNumberFormat="1" applyFont="1" applyFill="1" applyBorder="1" applyAlignment="1" applyProtection="1">
      <alignment horizontal="center" vertical="center"/>
      <protection hidden="1"/>
    </xf>
    <xf numFmtId="3" fontId="17" fillId="4" borderId="0" xfId="2" applyNumberFormat="1" applyFont="1" applyFill="1" applyBorder="1" applyAlignment="1" applyProtection="1">
      <alignment horizontal="center" vertical="center"/>
      <protection hidden="1"/>
    </xf>
    <xf numFmtId="0" fontId="20" fillId="4" borderId="0" xfId="2" quotePrefix="1" applyNumberFormat="1" applyFont="1" applyFill="1" applyBorder="1" applyAlignment="1">
      <alignment horizontal="center" vertical="center"/>
    </xf>
    <xf numFmtId="3" fontId="17" fillId="4" borderId="0" xfId="2" quotePrefix="1" applyNumberFormat="1" applyFont="1" applyFill="1" applyBorder="1" applyAlignment="1">
      <alignment horizontal="center" vertical="center"/>
    </xf>
    <xf numFmtId="3" fontId="17" fillId="4" borderId="0" xfId="2" applyNumberFormat="1" applyFont="1" applyFill="1" applyBorder="1" applyAlignment="1">
      <alignment horizontal="center" vertical="center"/>
    </xf>
    <xf numFmtId="3" fontId="20" fillId="4" borderId="0" xfId="2" applyNumberFormat="1" applyFont="1" applyFill="1" applyAlignment="1">
      <alignment horizontal="left" vertical="center"/>
    </xf>
    <xf numFmtId="0" fontId="17" fillId="4" borderId="0" xfId="2" applyFont="1" applyFill="1" applyBorder="1" applyAlignment="1">
      <alignment vertical="center"/>
    </xf>
    <xf numFmtId="0" fontId="20" fillId="4" borderId="0" xfId="2" applyFont="1" applyFill="1" applyAlignment="1">
      <alignment horizontal="left" vertical="center"/>
    </xf>
    <xf numFmtId="3" fontId="17" fillId="4" borderId="0" xfId="2" applyNumberFormat="1" applyFont="1" applyFill="1" applyAlignment="1">
      <alignment horizontal="left" vertical="center"/>
    </xf>
    <xf numFmtId="2" fontId="17" fillId="4" borderId="0" xfId="2" applyNumberFormat="1" applyFont="1" applyFill="1" applyBorder="1" applyAlignment="1">
      <alignment vertical="center"/>
    </xf>
    <xf numFmtId="0" fontId="17" fillId="4" borderId="0" xfId="2" applyFont="1" applyFill="1" applyAlignment="1">
      <alignment horizontal="left" vertical="center"/>
    </xf>
    <xf numFmtId="3" fontId="17" fillId="4" borderId="0" xfId="2" applyNumberFormat="1" applyFont="1" applyFill="1" applyAlignment="1">
      <alignment vertical="center"/>
    </xf>
    <xf numFmtId="0" fontId="17" fillId="4" borderId="0" xfId="2" applyFont="1" applyFill="1" applyBorder="1" applyAlignment="1">
      <alignment horizontal="left" vertical="center" wrapText="1"/>
    </xf>
    <xf numFmtId="0" fontId="15" fillId="4" borderId="0" xfId="2" applyFont="1" applyFill="1" applyBorder="1" applyAlignment="1">
      <alignment horizontal="center" vertical="center" wrapText="1"/>
    </xf>
    <xf numFmtId="9" fontId="27" fillId="4" borderId="0" xfId="2" applyNumberFormat="1" applyFont="1" applyFill="1" applyBorder="1" applyAlignment="1" applyProtection="1">
      <alignment horizontal="center" vertical="center"/>
      <protection locked="0"/>
    </xf>
    <xf numFmtId="0" fontId="19" fillId="4" borderId="0" xfId="2" applyFont="1" applyFill="1" applyBorder="1" applyAlignment="1">
      <alignment horizontal="center" vertical="center"/>
    </xf>
    <xf numFmtId="0" fontId="19" fillId="4" borderId="8" xfId="2" applyFont="1" applyFill="1" applyBorder="1" applyAlignment="1">
      <alignment horizontal="center" vertical="center"/>
    </xf>
    <xf numFmtId="0" fontId="34" fillId="4" borderId="46" xfId="2" applyFont="1" applyFill="1" applyBorder="1" applyAlignment="1">
      <alignment vertical="center"/>
    </xf>
    <xf numFmtId="0" fontId="34" fillId="2" borderId="0" xfId="2" applyFont="1" applyFill="1" applyAlignment="1">
      <alignment vertical="center"/>
    </xf>
    <xf numFmtId="0" fontId="33" fillId="4" borderId="0" xfId="2" quotePrefix="1" applyNumberFormat="1" applyFont="1" applyFill="1" applyBorder="1" applyAlignment="1">
      <alignment horizontal="center" vertical="center"/>
    </xf>
    <xf numFmtId="0" fontId="34" fillId="4" borderId="8" xfId="2" applyFont="1" applyFill="1" applyBorder="1" applyAlignment="1">
      <alignment vertical="center"/>
    </xf>
    <xf numFmtId="3" fontId="20" fillId="4" borderId="7" xfId="2" quotePrefix="1" applyNumberFormat="1" applyFont="1" applyFill="1" applyBorder="1" applyAlignment="1">
      <alignment horizontal="center" vertical="center"/>
    </xf>
    <xf numFmtId="4" fontId="38" fillId="4" borderId="0" xfId="2" quotePrefix="1" applyNumberFormat="1" applyFont="1" applyFill="1" applyBorder="1" applyAlignment="1">
      <alignment horizontal="center" vertical="center"/>
    </xf>
    <xf numFmtId="0" fontId="34" fillId="11" borderId="8" xfId="2" applyFont="1" applyFill="1" applyBorder="1" applyAlignment="1">
      <alignment vertical="center"/>
    </xf>
    <xf numFmtId="0" fontId="34" fillId="8" borderId="0" xfId="2" applyFont="1" applyFill="1" applyAlignment="1">
      <alignment vertical="center"/>
    </xf>
    <xf numFmtId="3" fontId="20" fillId="4" borderId="27" xfId="2" quotePrefix="1" applyNumberFormat="1" applyFont="1" applyFill="1" applyBorder="1" applyAlignment="1">
      <alignment horizontal="center" vertical="center"/>
    </xf>
    <xf numFmtId="0" fontId="39" fillId="4" borderId="0" xfId="2" applyNumberFormat="1" applyFont="1" applyFill="1" applyBorder="1" applyAlignment="1">
      <alignment vertical="center"/>
    </xf>
    <xf numFmtId="0" fontId="34" fillId="4" borderId="0" xfId="2" applyFont="1" applyFill="1" applyBorder="1" applyAlignment="1">
      <alignment vertical="center"/>
    </xf>
    <xf numFmtId="3" fontId="20" fillId="4" borderId="0" xfId="2" applyNumberFormat="1" applyFont="1" applyFill="1" applyBorder="1" applyAlignment="1">
      <alignment horizontal="left" vertical="center"/>
    </xf>
    <xf numFmtId="0" fontId="17" fillId="4" borderId="0" xfId="2" applyFont="1" applyFill="1" applyBorder="1" applyAlignment="1">
      <alignment horizontal="center" vertical="center"/>
    </xf>
    <xf numFmtId="0" fontId="20" fillId="4" borderId="0" xfId="2" applyFont="1" applyFill="1" applyBorder="1" applyAlignment="1">
      <alignment horizontal="left" vertical="center"/>
    </xf>
    <xf numFmtId="3" fontId="17" fillId="4" borderId="0" xfId="2" applyNumberFormat="1" applyFont="1" applyFill="1" applyBorder="1" applyAlignment="1">
      <alignment horizontal="left" vertical="center"/>
    </xf>
    <xf numFmtId="3" fontId="20" fillId="4" borderId="11" xfId="2" quotePrefix="1" applyNumberFormat="1" applyFont="1" applyFill="1" applyBorder="1" applyAlignment="1">
      <alignment horizontal="center" vertical="center"/>
    </xf>
    <xf numFmtId="0" fontId="17" fillId="4" borderId="38" xfId="2" applyFont="1" applyFill="1" applyBorder="1" applyAlignment="1">
      <alignment vertical="center"/>
    </xf>
    <xf numFmtId="0" fontId="34" fillId="4" borderId="38" xfId="2" applyFont="1" applyFill="1" applyBorder="1" applyAlignment="1">
      <alignment vertical="center"/>
    </xf>
    <xf numFmtId="3" fontId="34" fillId="4" borderId="38" xfId="2" quotePrefix="1" applyNumberFormat="1" applyFont="1" applyFill="1" applyBorder="1" applyAlignment="1" applyProtection="1">
      <alignment horizontal="center" vertical="center"/>
      <protection hidden="1"/>
    </xf>
    <xf numFmtId="0" fontId="40" fillId="4" borderId="8" xfId="2" applyFont="1" applyFill="1" applyBorder="1" applyAlignment="1">
      <alignment vertical="center"/>
    </xf>
    <xf numFmtId="0" fontId="17" fillId="4" borderId="0" xfId="2" quotePrefix="1" applyNumberFormat="1" applyFont="1" applyFill="1" applyBorder="1" applyAlignment="1">
      <alignment horizontal="center" vertical="center"/>
    </xf>
    <xf numFmtId="0" fontId="34" fillId="0" borderId="0" xfId="2" quotePrefix="1" applyNumberFormat="1" applyFont="1" applyFill="1" applyBorder="1" applyAlignment="1">
      <alignment horizontal="center" vertical="center"/>
    </xf>
    <xf numFmtId="0" fontId="34" fillId="4" borderId="0" xfId="2" quotePrefix="1" applyNumberFormat="1" applyFont="1" applyFill="1" applyBorder="1" applyAlignment="1">
      <alignment horizontal="center" vertical="center"/>
    </xf>
    <xf numFmtId="0" fontId="34" fillId="4" borderId="0" xfId="2" applyFont="1" applyFill="1" applyAlignment="1">
      <alignment vertical="center"/>
    </xf>
    <xf numFmtId="0" fontId="33" fillId="4" borderId="0" xfId="2" applyFont="1" applyFill="1" applyAlignment="1">
      <alignment vertical="center"/>
    </xf>
    <xf numFmtId="3" fontId="33" fillId="4" borderId="0" xfId="2" applyNumberFormat="1" applyFont="1" applyFill="1" applyBorder="1" applyAlignment="1">
      <alignment horizontal="left" vertical="center"/>
    </xf>
    <xf numFmtId="0" fontId="34" fillId="4" borderId="0" xfId="2" applyFont="1" applyFill="1" applyBorder="1" applyAlignment="1">
      <alignment horizontal="center" vertical="center"/>
    </xf>
    <xf numFmtId="0" fontId="33" fillId="4" borderId="0" xfId="2" applyFont="1" applyFill="1" applyBorder="1" applyAlignment="1">
      <alignment horizontal="left" vertical="center"/>
    </xf>
    <xf numFmtId="3" fontId="34" fillId="4" borderId="0" xfId="2" applyNumberFormat="1" applyFont="1" applyFill="1" applyBorder="1" applyAlignment="1">
      <alignment horizontal="left" vertical="center"/>
    </xf>
    <xf numFmtId="0" fontId="34" fillId="4" borderId="0" xfId="2" applyFont="1" applyFill="1" applyBorder="1" applyAlignment="1">
      <alignment vertical="center" wrapText="1"/>
    </xf>
    <xf numFmtId="3" fontId="20" fillId="4" borderId="5" xfId="2" quotePrefix="1" applyNumberFormat="1" applyFont="1" applyFill="1" applyBorder="1" applyAlignment="1">
      <alignment horizontal="center" vertical="center"/>
    </xf>
    <xf numFmtId="0" fontId="34" fillId="4" borderId="38" xfId="2" quotePrefix="1" applyNumberFormat="1" applyFont="1" applyFill="1" applyBorder="1" applyAlignment="1">
      <alignment horizontal="center" vertical="center"/>
    </xf>
    <xf numFmtId="0" fontId="34" fillId="4" borderId="38" xfId="2" applyFont="1" applyFill="1" applyBorder="1" applyAlignment="1">
      <alignment horizontal="center" vertical="center"/>
    </xf>
    <xf numFmtId="0" fontId="34" fillId="2" borderId="0" xfId="2" applyFont="1" applyFill="1" applyAlignment="1">
      <alignment horizontal="center" vertical="center"/>
    </xf>
    <xf numFmtId="3" fontId="34" fillId="4" borderId="0" xfId="2" quotePrefix="1" applyNumberFormat="1" applyFont="1" applyFill="1" applyBorder="1" applyAlignment="1" applyProtection="1">
      <alignment horizontal="center" vertical="center"/>
      <protection hidden="1"/>
    </xf>
    <xf numFmtId="0" fontId="34" fillId="4" borderId="0" xfId="2" applyFont="1" applyFill="1" applyAlignment="1">
      <alignment horizontal="center" vertical="center"/>
    </xf>
    <xf numFmtId="0" fontId="16" fillId="4" borderId="0" xfId="2" applyFont="1" applyFill="1" applyBorder="1" applyAlignment="1">
      <alignment horizontal="center" vertical="center"/>
    </xf>
    <xf numFmtId="0" fontId="18" fillId="4" borderId="0" xfId="2" applyFont="1" applyFill="1" applyAlignment="1">
      <alignment vertical="center"/>
    </xf>
    <xf numFmtId="0" fontId="16" fillId="4" borderId="0" xfId="2" applyFont="1" applyFill="1" applyBorder="1" applyAlignment="1">
      <alignment horizontal="center" vertical="center" wrapText="1"/>
    </xf>
    <xf numFmtId="0" fontId="20" fillId="4" borderId="0" xfId="2" applyFont="1" applyFill="1" applyBorder="1" applyAlignment="1">
      <alignment horizontal="center" vertical="center" wrapText="1"/>
    </xf>
    <xf numFmtId="0" fontId="29" fillId="2" borderId="0" xfId="2" applyFont="1" applyFill="1" applyAlignment="1">
      <alignment vertical="center"/>
    </xf>
    <xf numFmtId="9" fontId="21" fillId="7" borderId="38" xfId="2" applyNumberFormat="1" applyFont="1" applyFill="1" applyBorder="1" applyAlignment="1" applyProtection="1">
      <alignment horizontal="center" vertical="center"/>
      <protection locked="0"/>
    </xf>
    <xf numFmtId="0" fontId="20" fillId="4" borderId="7" xfId="2" quotePrefix="1" applyNumberFormat="1" applyFont="1" applyFill="1" applyBorder="1" applyAlignment="1" applyProtection="1">
      <alignment horizontal="center" vertical="center"/>
      <protection hidden="1"/>
    </xf>
    <xf numFmtId="4" fontId="17" fillId="4" borderId="0" xfId="2" quotePrefix="1" applyNumberFormat="1" applyFont="1" applyFill="1" applyBorder="1" applyAlignment="1" applyProtection="1">
      <alignment horizontal="center" vertical="center"/>
      <protection hidden="1"/>
    </xf>
    <xf numFmtId="2" fontId="17" fillId="4" borderId="8" xfId="2" applyNumberFormat="1" applyFont="1" applyFill="1" applyBorder="1" applyAlignment="1" applyProtection="1">
      <alignment vertical="center"/>
      <protection hidden="1"/>
    </xf>
    <xf numFmtId="2" fontId="17" fillId="2" borderId="8" xfId="2" applyNumberFormat="1" applyFont="1" applyFill="1" applyBorder="1" applyAlignment="1">
      <alignment vertical="center"/>
    </xf>
    <xf numFmtId="4" fontId="14" fillId="4" borderId="0" xfId="2" applyNumberFormat="1" applyFont="1" applyFill="1" applyBorder="1" applyAlignment="1" applyProtection="1">
      <alignment horizontal="center" vertical="center"/>
      <protection hidden="1"/>
    </xf>
    <xf numFmtId="0" fontId="20" fillId="4" borderId="27" xfId="2" quotePrefix="1" applyNumberFormat="1" applyFont="1" applyFill="1" applyBorder="1" applyAlignment="1" applyProtection="1">
      <alignment horizontal="center" vertical="center"/>
      <protection hidden="1"/>
    </xf>
    <xf numFmtId="0" fontId="20" fillId="4" borderId="0" xfId="2" quotePrefix="1" applyNumberFormat="1" applyFont="1" applyFill="1" applyBorder="1" applyAlignment="1" applyProtection="1">
      <alignment horizontal="center" vertical="center"/>
      <protection hidden="1"/>
    </xf>
    <xf numFmtId="0" fontId="17" fillId="4" borderId="0" xfId="2" applyFont="1" applyFill="1" applyAlignment="1" applyProtection="1">
      <alignment vertical="center"/>
      <protection hidden="1"/>
    </xf>
    <xf numFmtId="0" fontId="17" fillId="4" borderId="0" xfId="2" applyFont="1" applyFill="1" applyBorder="1" applyAlignment="1" applyProtection="1">
      <alignment vertical="center"/>
      <protection hidden="1"/>
    </xf>
    <xf numFmtId="0" fontId="17" fillId="4" borderId="0" xfId="2" applyFont="1" applyFill="1" applyAlignment="1">
      <alignment horizontal="left" vertical="center" wrapText="1"/>
    </xf>
    <xf numFmtId="0" fontId="14" fillId="0" borderId="0" xfId="2" applyFont="1" applyBorder="1" applyAlignment="1">
      <alignment vertical="center"/>
    </xf>
    <xf numFmtId="0" fontId="14" fillId="0" borderId="0" xfId="2" applyFont="1" applyBorder="1" applyAlignment="1">
      <alignment horizontal="center" vertical="center"/>
    </xf>
    <xf numFmtId="0" fontId="14" fillId="4" borderId="0" xfId="2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4" fontId="14" fillId="0" borderId="38" xfId="2" applyNumberFormat="1" applyFont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center" vertical="center"/>
    </xf>
    <xf numFmtId="0" fontId="17" fillId="4" borderId="28" xfId="2" applyFont="1" applyFill="1" applyBorder="1" applyAlignment="1">
      <alignment horizontal="center" vertical="center"/>
    </xf>
    <xf numFmtId="0" fontId="17" fillId="4" borderId="29" xfId="2" quotePrefix="1" applyFont="1" applyFill="1" applyBorder="1" applyAlignment="1">
      <alignment horizontal="center" vertical="center"/>
    </xf>
    <xf numFmtId="4" fontId="17" fillId="4" borderId="5" xfId="2" applyNumberFormat="1" applyFont="1" applyFill="1" applyBorder="1" applyAlignment="1">
      <alignment horizontal="center" vertical="center"/>
    </xf>
    <xf numFmtId="166" fontId="17" fillId="4" borderId="5" xfId="2" applyNumberFormat="1" applyFont="1" applyFill="1" applyBorder="1" applyAlignment="1">
      <alignment horizontal="center" vertical="center"/>
    </xf>
    <xf numFmtId="3" fontId="17" fillId="4" borderId="0" xfId="7" applyNumberFormat="1" applyFont="1" applyFill="1" applyAlignment="1" applyProtection="1">
      <alignment vertical="center"/>
      <protection hidden="1"/>
    </xf>
    <xf numFmtId="2" fontId="17" fillId="0" borderId="0" xfId="2" applyNumberFormat="1" applyFont="1" applyAlignment="1">
      <alignment vertical="center"/>
    </xf>
    <xf numFmtId="0" fontId="17" fillId="4" borderId="21" xfId="2" applyFont="1" applyFill="1" applyBorder="1" applyAlignment="1">
      <alignment horizontal="center" vertical="center"/>
    </xf>
    <xf numFmtId="0" fontId="17" fillId="4" borderId="9" xfId="2" applyFont="1" applyFill="1" applyBorder="1" applyAlignment="1">
      <alignment horizontal="center" vertical="center"/>
    </xf>
    <xf numFmtId="0" fontId="17" fillId="0" borderId="19" xfId="2" quotePrefix="1" applyFont="1" applyFill="1" applyBorder="1" applyAlignment="1">
      <alignment horizontal="center" vertical="center"/>
    </xf>
    <xf numFmtId="166" fontId="17" fillId="0" borderId="11" xfId="2" applyNumberFormat="1" applyFont="1" applyFill="1" applyBorder="1" applyAlignment="1">
      <alignment horizontal="center" vertical="center"/>
    </xf>
    <xf numFmtId="166" fontId="17" fillId="0" borderId="23" xfId="2" applyNumberFormat="1" applyFont="1" applyFill="1" applyBorder="1" applyAlignment="1">
      <alignment horizontal="center" vertical="center"/>
    </xf>
    <xf numFmtId="4" fontId="20" fillId="0" borderId="65" xfId="2" applyNumberFormat="1" applyFont="1" applyFill="1" applyBorder="1" applyAlignment="1">
      <alignment horizontal="center" vertical="center"/>
    </xf>
    <xf numFmtId="4" fontId="20" fillId="9" borderId="50" xfId="2" applyNumberFormat="1" applyFont="1" applyFill="1" applyBorder="1" applyAlignment="1">
      <alignment horizontal="center" vertical="center"/>
    </xf>
    <xf numFmtId="4" fontId="20" fillId="9" borderId="17" xfId="2" applyNumberFormat="1" applyFont="1" applyFill="1" applyBorder="1" applyAlignment="1">
      <alignment horizontal="center" vertical="center"/>
    </xf>
    <xf numFmtId="0" fontId="17" fillId="10" borderId="4" xfId="2" applyFont="1" applyFill="1" applyBorder="1" applyAlignment="1">
      <alignment horizontal="center" vertical="center"/>
    </xf>
    <xf numFmtId="0" fontId="17" fillId="10" borderId="28" xfId="2" applyFont="1" applyFill="1" applyBorder="1" applyAlignment="1">
      <alignment horizontal="center" vertical="center"/>
    </xf>
    <xf numFmtId="0" fontId="17" fillId="10" borderId="29" xfId="2" quotePrefix="1" applyFont="1" applyFill="1" applyBorder="1" applyAlignment="1">
      <alignment horizontal="center" vertical="center"/>
    </xf>
    <xf numFmtId="0" fontId="17" fillId="10" borderId="5" xfId="2" applyFont="1" applyFill="1" applyBorder="1" applyAlignment="1">
      <alignment horizontal="center" vertical="center"/>
    </xf>
    <xf numFmtId="4" fontId="17" fillId="10" borderId="5" xfId="2" applyNumberFormat="1" applyFont="1" applyFill="1" applyBorder="1" applyAlignment="1">
      <alignment horizontal="center" vertical="center"/>
    </xf>
    <xf numFmtId="4" fontId="20" fillId="10" borderId="5" xfId="2" applyNumberFormat="1" applyFont="1" applyFill="1" applyBorder="1" applyAlignment="1">
      <alignment horizontal="center" vertical="center"/>
    </xf>
    <xf numFmtId="4" fontId="20" fillId="10" borderId="11" xfId="2" applyNumberFormat="1" applyFont="1" applyFill="1" applyBorder="1" applyAlignment="1">
      <alignment horizontal="center" vertical="center"/>
    </xf>
    <xf numFmtId="0" fontId="17" fillId="10" borderId="24" xfId="2" applyFont="1" applyFill="1" applyBorder="1" applyAlignment="1">
      <alignment horizontal="center" vertical="center"/>
    </xf>
    <xf numFmtId="0" fontId="17" fillId="10" borderId="25" xfId="2" applyFont="1" applyFill="1" applyBorder="1" applyAlignment="1">
      <alignment horizontal="center" vertical="center"/>
    </xf>
    <xf numFmtId="0" fontId="17" fillId="10" borderId="26" xfId="2" applyFont="1" applyFill="1" applyBorder="1" applyAlignment="1">
      <alignment horizontal="center" vertical="center"/>
    </xf>
    <xf numFmtId="0" fontId="17" fillId="10" borderId="9" xfId="2" applyFont="1" applyFill="1" applyBorder="1" applyAlignment="1">
      <alignment horizontal="center" vertical="center"/>
    </xf>
    <xf numFmtId="4" fontId="17" fillId="10" borderId="27" xfId="2" applyNumberFormat="1" applyFont="1" applyFill="1" applyBorder="1" applyAlignment="1">
      <alignment horizontal="center" vertical="center"/>
    </xf>
    <xf numFmtId="4" fontId="20" fillId="10" borderId="43" xfId="2" applyNumberFormat="1" applyFont="1" applyFill="1" applyBorder="1" applyAlignment="1">
      <alignment horizontal="center" vertical="center"/>
    </xf>
    <xf numFmtId="4" fontId="20" fillId="10" borderId="15" xfId="2" applyNumberFormat="1" applyFont="1" applyFill="1" applyBorder="1" applyAlignment="1">
      <alignment horizontal="center" vertical="center"/>
    </xf>
    <xf numFmtId="4" fontId="20" fillId="10" borderId="9" xfId="2" applyNumberFormat="1" applyFont="1" applyFill="1" applyBorder="1" applyAlignment="1">
      <alignment horizontal="center" vertical="center"/>
    </xf>
    <xf numFmtId="0" fontId="20" fillId="4" borderId="45" xfId="2" applyFont="1" applyFill="1" applyBorder="1" applyAlignment="1">
      <alignment horizontal="left" vertical="center"/>
    </xf>
    <xf numFmtId="0" fontId="17" fillId="4" borderId="45" xfId="2" applyFont="1" applyFill="1" applyBorder="1" applyAlignment="1">
      <alignment horizontal="center" vertical="center"/>
    </xf>
    <xf numFmtId="4" fontId="17" fillId="4" borderId="45" xfId="2" applyNumberFormat="1" applyFont="1" applyFill="1" applyBorder="1" applyAlignment="1">
      <alignment horizontal="center" vertical="center"/>
    </xf>
    <xf numFmtId="4" fontId="20" fillId="4" borderId="45" xfId="2" applyNumberFormat="1" applyFont="1" applyFill="1" applyBorder="1" applyAlignment="1">
      <alignment horizontal="center" vertical="center"/>
    </xf>
    <xf numFmtId="0" fontId="17" fillId="4" borderId="15" xfId="2" applyFont="1" applyFill="1" applyBorder="1" applyAlignment="1">
      <alignment horizontal="center" vertical="center" wrapText="1"/>
    </xf>
    <xf numFmtId="0" fontId="17" fillId="4" borderId="16" xfId="2" applyFont="1" applyFill="1" applyBorder="1" applyAlignment="1">
      <alignment horizontal="center" vertical="center" wrapText="1"/>
    </xf>
    <xf numFmtId="4" fontId="20" fillId="4" borderId="0" xfId="2" quotePrefix="1" applyNumberFormat="1" applyFont="1" applyFill="1" applyBorder="1" applyAlignment="1">
      <alignment horizontal="center" vertical="center"/>
    </xf>
    <xf numFmtId="0" fontId="17" fillId="4" borderId="0" xfId="2" quotePrefix="1" applyFont="1" applyFill="1" applyBorder="1" applyAlignment="1">
      <alignment horizontal="center" vertical="center"/>
    </xf>
    <xf numFmtId="0" fontId="20" fillId="4" borderId="0" xfId="2" applyFont="1" applyFill="1" applyBorder="1" applyAlignment="1">
      <alignment horizontal="center" vertical="center"/>
    </xf>
    <xf numFmtId="3" fontId="20" fillId="0" borderId="11" xfId="2" applyNumberFormat="1" applyFont="1" applyFill="1" applyBorder="1" applyAlignment="1" applyProtection="1">
      <alignment horizontal="center" vertical="center"/>
      <protection hidden="1"/>
    </xf>
    <xf numFmtId="2" fontId="20" fillId="0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center"/>
    </xf>
    <xf numFmtId="4" fontId="20" fillId="4" borderId="0" xfId="2" applyNumberFormat="1" applyFont="1" applyFill="1" applyBorder="1" applyAlignment="1">
      <alignment horizontal="center" vertical="center"/>
    </xf>
    <xf numFmtId="4" fontId="20" fillId="4" borderId="0" xfId="2" applyNumberFormat="1" applyFont="1" applyFill="1" applyAlignment="1">
      <alignment horizontal="left" vertical="center"/>
    </xf>
    <xf numFmtId="4" fontId="17" fillId="4" borderId="0" xfId="2" applyNumberFormat="1" applyFont="1" applyFill="1" applyAlignment="1">
      <alignment horizontal="left" vertical="center"/>
    </xf>
    <xf numFmtId="2" fontId="18" fillId="4" borderId="0" xfId="2" applyNumberFormat="1" applyFont="1" applyFill="1" applyAlignment="1">
      <alignment vertical="center"/>
    </xf>
    <xf numFmtId="0" fontId="18" fillId="4" borderId="0" xfId="2" applyFont="1" applyFill="1" applyBorder="1" applyAlignment="1">
      <alignment horizontal="center" vertical="center"/>
    </xf>
    <xf numFmtId="2" fontId="17" fillId="4" borderId="0" xfId="2" applyNumberFormat="1" applyFont="1" applyFill="1" applyAlignment="1">
      <alignment vertical="center"/>
    </xf>
    <xf numFmtId="4" fontId="20" fillId="4" borderId="8" xfId="2" applyNumberFormat="1" applyFont="1" applyFill="1" applyBorder="1" applyAlignment="1">
      <alignment horizontal="center" vertical="center"/>
    </xf>
    <xf numFmtId="14" fontId="20" fillId="4" borderId="8" xfId="2" applyNumberFormat="1" applyFont="1" applyFill="1" applyBorder="1" applyAlignment="1">
      <alignment horizontal="center" vertical="center" wrapText="1"/>
    </xf>
    <xf numFmtId="0" fontId="20" fillId="4" borderId="0" xfId="2" applyFont="1" applyFill="1" applyAlignment="1">
      <alignment vertical="center"/>
    </xf>
    <xf numFmtId="4" fontId="20" fillId="0" borderId="10" xfId="2" applyNumberFormat="1" applyFont="1" applyFill="1" applyBorder="1" applyAlignment="1" applyProtection="1">
      <alignment horizontal="center" vertical="center"/>
      <protection hidden="1"/>
    </xf>
    <xf numFmtId="2" fontId="17" fillId="4" borderId="0" xfId="2" applyNumberFormat="1" applyFont="1" applyFill="1" applyAlignment="1" applyProtection="1">
      <alignment vertical="center"/>
      <protection hidden="1"/>
    </xf>
    <xf numFmtId="3" fontId="17" fillId="4" borderId="48" xfId="2" applyNumberFormat="1" applyFont="1" applyFill="1" applyBorder="1" applyAlignment="1" applyProtection="1">
      <alignment horizontal="center" vertical="center"/>
      <protection hidden="1"/>
    </xf>
    <xf numFmtId="3" fontId="17" fillId="4" borderId="11" xfId="2" applyNumberFormat="1" applyFont="1" applyFill="1" applyBorder="1" applyAlignment="1" applyProtection="1">
      <alignment horizontal="center" vertical="center"/>
      <protection hidden="1"/>
    </xf>
    <xf numFmtId="4" fontId="20" fillId="0" borderId="6" xfId="2" applyNumberFormat="1" applyFont="1" applyFill="1" applyBorder="1" applyAlignment="1" applyProtection="1">
      <alignment horizontal="center" vertical="center"/>
      <protection hidden="1"/>
    </xf>
    <xf numFmtId="3" fontId="17" fillId="4" borderId="7" xfId="2" applyNumberFormat="1" applyFont="1" applyFill="1" applyBorder="1" applyAlignment="1" applyProtection="1">
      <alignment horizontal="center" vertical="center"/>
      <protection hidden="1"/>
    </xf>
    <xf numFmtId="4" fontId="20" fillId="4" borderId="24" xfId="2" applyNumberFormat="1" applyFont="1" applyFill="1" applyBorder="1" applyAlignment="1" applyProtection="1">
      <alignment horizontal="center" vertical="center"/>
      <protection hidden="1"/>
    </xf>
    <xf numFmtId="3" fontId="17" fillId="4" borderId="49" xfId="2" applyNumberFormat="1" applyFont="1" applyFill="1" applyBorder="1" applyAlignment="1" applyProtection="1">
      <alignment horizontal="center" vertical="center"/>
      <protection hidden="1"/>
    </xf>
    <xf numFmtId="3" fontId="17" fillId="4" borderId="27" xfId="2" applyNumberFormat="1" applyFont="1" applyFill="1" applyBorder="1" applyAlignment="1" applyProtection="1">
      <alignment horizontal="center" vertical="center"/>
      <protection hidden="1"/>
    </xf>
    <xf numFmtId="4" fontId="17" fillId="4" borderId="0" xfId="2" applyNumberFormat="1" applyFont="1" applyFill="1" applyAlignment="1">
      <alignment vertical="center"/>
    </xf>
    <xf numFmtId="4" fontId="20" fillId="4" borderId="0" xfId="2" applyNumberFormat="1" applyFont="1" applyFill="1" applyAlignment="1">
      <alignment vertical="center"/>
    </xf>
    <xf numFmtId="0" fontId="17" fillId="4" borderId="0" xfId="1" applyFont="1" applyFill="1" applyAlignment="1">
      <alignment vertical="center"/>
    </xf>
    <xf numFmtId="2" fontId="15" fillId="0" borderId="0" xfId="2" applyNumberFormat="1" applyFont="1" applyBorder="1" applyAlignment="1">
      <alignment vertical="top"/>
    </xf>
    <xf numFmtId="2" fontId="15" fillId="0" borderId="0" xfId="2" applyNumberFormat="1" applyFont="1" applyBorder="1" applyAlignment="1">
      <alignment horizontal="center" vertical="top"/>
    </xf>
    <xf numFmtId="0" fontId="17" fillId="7" borderId="0" xfId="2" applyFont="1" applyFill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2" fontId="17" fillId="0" borderId="0" xfId="2" applyNumberFormat="1" applyFont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 wrapText="1"/>
    </xf>
    <xf numFmtId="0" fontId="17" fillId="2" borderId="0" xfId="2" applyFont="1" applyFill="1" applyAlignment="1">
      <alignment vertical="center" wrapText="1"/>
    </xf>
    <xf numFmtId="0" fontId="20" fillId="0" borderId="37" xfId="5" applyNumberFormat="1" applyFont="1" applyFill="1" applyBorder="1" applyAlignment="1">
      <alignment horizontal="center" vertical="center" wrapText="1"/>
    </xf>
    <xf numFmtId="2" fontId="20" fillId="0" borderId="37" xfId="5" applyNumberFormat="1" applyFont="1" applyFill="1" applyBorder="1" applyAlignment="1">
      <alignment horizontal="center" vertical="center" wrapText="1"/>
    </xf>
    <xf numFmtId="165" fontId="20" fillId="0" borderId="37" xfId="5" applyNumberFormat="1" applyFont="1" applyFill="1" applyBorder="1" applyAlignment="1">
      <alignment horizontal="center" vertical="center" wrapText="1"/>
    </xf>
    <xf numFmtId="0" fontId="20" fillId="0" borderId="37" xfId="2" applyFont="1" applyFill="1" applyBorder="1" applyAlignment="1">
      <alignment horizontal="center" vertical="center" wrapText="1"/>
    </xf>
    <xf numFmtId="0" fontId="20" fillId="12" borderId="37" xfId="2" applyFont="1" applyFill="1" applyBorder="1" applyAlignment="1">
      <alignment horizontal="center" vertical="center" wrapText="1"/>
    </xf>
    <xf numFmtId="0" fontId="20" fillId="4" borderId="37" xfId="2" applyFont="1" applyFill="1" applyBorder="1" applyAlignment="1">
      <alignment horizontal="center" vertical="center" wrapText="1"/>
    </xf>
    <xf numFmtId="0" fontId="20" fillId="12" borderId="46" xfId="2" applyFont="1" applyFill="1" applyBorder="1" applyAlignment="1">
      <alignment horizontal="center" vertical="center" wrapText="1"/>
    </xf>
    <xf numFmtId="0" fontId="17" fillId="2" borderId="0" xfId="2" applyFont="1" applyFill="1" applyAlignment="1">
      <alignment horizontal="center" vertical="center" wrapText="1"/>
    </xf>
    <xf numFmtId="4" fontId="17" fillId="0" borderId="11" xfId="2" applyNumberFormat="1" applyFont="1" applyFill="1" applyBorder="1" applyAlignment="1" applyProtection="1">
      <alignment horizontal="center"/>
      <protection hidden="1"/>
    </xf>
    <xf numFmtId="4" fontId="17" fillId="12" borderId="11" xfId="2" applyNumberFormat="1" applyFont="1" applyFill="1" applyBorder="1" applyAlignment="1" applyProtection="1">
      <alignment horizontal="center" vertical="center" wrapText="1"/>
      <protection hidden="1"/>
    </xf>
    <xf numFmtId="4" fontId="17" fillId="4" borderId="0" xfId="6" applyNumberFormat="1" applyFont="1" applyFill="1" applyAlignment="1">
      <alignment horizontal="center"/>
    </xf>
    <xf numFmtId="4" fontId="17" fillId="4" borderId="0" xfId="6" applyNumberFormat="1" applyFont="1" applyFill="1"/>
    <xf numFmtId="4" fontId="17" fillId="4" borderId="0" xfId="2" applyNumberFormat="1" applyFont="1" applyFill="1" applyBorder="1" applyAlignment="1">
      <alignment vertical="center" wrapText="1"/>
    </xf>
    <xf numFmtId="0" fontId="17" fillId="4" borderId="0" xfId="2" applyFont="1" applyFill="1" applyAlignment="1">
      <alignment vertical="center" wrapText="1"/>
    </xf>
    <xf numFmtId="0" fontId="17" fillId="0" borderId="0" xfId="2" applyFont="1" applyBorder="1" applyAlignment="1">
      <alignment vertical="center" wrapText="1"/>
    </xf>
    <xf numFmtId="0" fontId="17" fillId="0" borderId="0" xfId="2" applyFont="1" applyAlignment="1">
      <alignment vertical="center" wrapText="1"/>
    </xf>
    <xf numFmtId="4" fontId="17" fillId="0" borderId="5" xfId="2" applyNumberFormat="1" applyFont="1" applyFill="1" applyBorder="1" applyAlignment="1" applyProtection="1">
      <alignment horizontal="center"/>
      <protection hidden="1"/>
    </xf>
    <xf numFmtId="4" fontId="17" fillId="12" borderId="7" xfId="2" applyNumberFormat="1" applyFont="1" applyFill="1" applyBorder="1" applyAlignment="1" applyProtection="1">
      <alignment horizontal="center" vertical="center" wrapText="1"/>
      <protection hidden="1"/>
    </xf>
    <xf numFmtId="4" fontId="17" fillId="0" borderId="9" xfId="2" applyNumberFormat="1" applyFont="1" applyFill="1" applyBorder="1" applyAlignment="1" applyProtection="1">
      <alignment horizontal="center"/>
      <protection hidden="1"/>
    </xf>
    <xf numFmtId="4" fontId="17" fillId="12" borderId="27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11" xfId="2" applyFont="1" applyFill="1" applyBorder="1" applyAlignment="1">
      <alignment horizontal="left" vertical="center" wrapText="1"/>
    </xf>
    <xf numFmtId="1" fontId="17" fillId="0" borderId="11" xfId="2" applyNumberFormat="1" applyFont="1" applyFill="1" applyBorder="1" applyAlignment="1">
      <alignment horizontal="center" vertical="center" wrapText="1"/>
    </xf>
    <xf numFmtId="167" fontId="17" fillId="0" borderId="11" xfId="2" applyNumberFormat="1" applyFont="1" applyFill="1" applyBorder="1" applyAlignment="1">
      <alignment horizontal="center" vertical="center" wrapText="1"/>
    </xf>
    <xf numFmtId="166" fontId="17" fillId="0" borderId="11" xfId="2" applyNumberFormat="1" applyFont="1" applyFill="1" applyBorder="1" applyAlignment="1">
      <alignment horizontal="center" vertical="center" wrapText="1"/>
    </xf>
    <xf numFmtId="0" fontId="17" fillId="0" borderId="42" xfId="2" applyFont="1" applyFill="1" applyBorder="1" applyAlignment="1">
      <alignment horizontal="left" vertical="center" wrapText="1"/>
    </xf>
    <xf numFmtId="0" fontId="17" fillId="0" borderId="7" xfId="2" applyFont="1" applyFill="1" applyBorder="1" applyAlignment="1">
      <alignment horizontal="left" vertical="center" wrapText="1"/>
    </xf>
    <xf numFmtId="1" fontId="17" fillId="0" borderId="7" xfId="2" applyNumberFormat="1" applyFont="1" applyFill="1" applyBorder="1" applyAlignment="1">
      <alignment horizontal="center" vertical="center" wrapText="1"/>
    </xf>
    <xf numFmtId="167" fontId="17" fillId="0" borderId="7" xfId="2" applyNumberFormat="1" applyFont="1" applyFill="1" applyBorder="1" applyAlignment="1">
      <alignment horizontal="center" vertical="center" wrapText="1"/>
    </xf>
    <xf numFmtId="166" fontId="17" fillId="0" borderId="7" xfId="2" applyNumberFormat="1" applyFont="1" applyFill="1" applyBorder="1" applyAlignment="1">
      <alignment horizontal="center" vertical="center" wrapText="1"/>
    </xf>
    <xf numFmtId="2" fontId="17" fillId="0" borderId="0" xfId="2" applyNumberFormat="1" applyFont="1" applyBorder="1" applyAlignment="1">
      <alignment vertical="center" wrapText="1"/>
    </xf>
    <xf numFmtId="4" fontId="17" fillId="0" borderId="0" xfId="2" applyNumberFormat="1" applyFont="1" applyBorder="1" applyAlignment="1">
      <alignment vertical="center" wrapText="1"/>
    </xf>
    <xf numFmtId="3" fontId="17" fillId="0" borderId="0" xfId="2" applyNumberFormat="1" applyFont="1" applyBorder="1" applyAlignment="1">
      <alignment horizontal="center" vertical="center" wrapText="1"/>
    </xf>
    <xf numFmtId="0" fontId="17" fillId="0" borderId="65" xfId="2" applyFont="1" applyFill="1" applyBorder="1" applyAlignment="1">
      <alignment horizontal="left" vertical="center" wrapText="1"/>
    </xf>
    <xf numFmtId="0" fontId="17" fillId="0" borderId="23" xfId="2" applyFont="1" applyFill="1" applyBorder="1" applyAlignment="1">
      <alignment horizontal="left" vertical="center" wrapText="1"/>
    </xf>
    <xf numFmtId="1" fontId="17" fillId="0" borderId="23" xfId="2" applyNumberFormat="1" applyFont="1" applyFill="1" applyBorder="1" applyAlignment="1">
      <alignment horizontal="center" vertical="center" wrapText="1"/>
    </xf>
    <xf numFmtId="167" fontId="17" fillId="0" borderId="23" xfId="2" applyNumberFormat="1" applyFont="1" applyFill="1" applyBorder="1" applyAlignment="1">
      <alignment horizontal="center" vertical="center" wrapText="1"/>
    </xf>
    <xf numFmtId="166" fontId="17" fillId="0" borderId="23" xfId="2" applyNumberFormat="1" applyFont="1" applyFill="1" applyBorder="1" applyAlignment="1">
      <alignment horizontal="center" vertical="center" wrapText="1"/>
    </xf>
    <xf numFmtId="0" fontId="17" fillId="0" borderId="43" xfId="2" applyFont="1" applyFill="1" applyBorder="1" applyAlignment="1">
      <alignment horizontal="left" vertical="center" wrapText="1"/>
    </xf>
    <xf numFmtId="0" fontId="17" fillId="0" borderId="27" xfId="2" applyFont="1" applyFill="1" applyBorder="1" applyAlignment="1">
      <alignment horizontal="left" vertical="center" wrapText="1"/>
    </xf>
    <xf numFmtId="1" fontId="17" fillId="0" borderId="27" xfId="2" applyNumberFormat="1" applyFont="1" applyFill="1" applyBorder="1" applyAlignment="1">
      <alignment horizontal="center" vertical="center" wrapText="1"/>
    </xf>
    <xf numFmtId="167" fontId="17" fillId="0" borderId="27" xfId="2" applyNumberFormat="1" applyFont="1" applyFill="1" applyBorder="1" applyAlignment="1">
      <alignment horizontal="center" vertical="center" wrapText="1"/>
    </xf>
    <xf numFmtId="166" fontId="17" fillId="0" borderId="27" xfId="2" applyNumberFormat="1" applyFont="1" applyFill="1" applyBorder="1" applyAlignment="1">
      <alignment horizontal="center" vertical="center" wrapText="1"/>
    </xf>
    <xf numFmtId="0" fontId="17" fillId="0" borderId="0" xfId="2" applyFont="1" applyBorder="1" applyAlignment="1">
      <alignment horizontal="left"/>
    </xf>
    <xf numFmtId="0" fontId="17" fillId="0" borderId="0" xfId="2" applyFont="1" applyBorder="1" applyAlignment="1">
      <alignment horizontal="center"/>
    </xf>
    <xf numFmtId="3" fontId="17" fillId="0" borderId="0" xfId="2" applyNumberFormat="1" applyFont="1" applyBorder="1" applyAlignment="1">
      <alignment horizontal="center"/>
    </xf>
    <xf numFmtId="0" fontId="17" fillId="0" borderId="0" xfId="2" applyFont="1" applyBorder="1"/>
    <xf numFmtId="3" fontId="17" fillId="0" borderId="0" xfId="2" applyNumberFormat="1" applyFont="1" applyBorder="1" applyAlignment="1">
      <alignment horizontal="center" vertical="center"/>
    </xf>
    <xf numFmtId="0" fontId="17" fillId="2" borderId="47" xfId="2" applyFont="1" applyFill="1" applyBorder="1" applyAlignment="1">
      <alignment horizontal="center" vertical="center"/>
    </xf>
    <xf numFmtId="0" fontId="17" fillId="2" borderId="45" xfId="2" applyFont="1" applyFill="1" applyBorder="1" applyAlignment="1">
      <alignment horizontal="center" vertical="center"/>
    </xf>
    <xf numFmtId="0" fontId="17" fillId="2" borderId="46" xfId="2" applyFont="1" applyFill="1" applyBorder="1" applyAlignment="1">
      <alignment horizontal="center" vertical="center"/>
    </xf>
    <xf numFmtId="2" fontId="17" fillId="2" borderId="0" xfId="2" applyNumberFormat="1" applyFont="1" applyFill="1" applyBorder="1" applyAlignment="1">
      <alignment horizontal="center"/>
    </xf>
    <xf numFmtId="3" fontId="17" fillId="2" borderId="0" xfId="2" applyNumberFormat="1" applyFont="1" applyFill="1" applyBorder="1" applyAlignment="1">
      <alignment horizontal="center"/>
    </xf>
    <xf numFmtId="0" fontId="17" fillId="2" borderId="0" xfId="2" applyFont="1" applyFill="1" applyBorder="1"/>
    <xf numFmtId="0" fontId="17" fillId="2" borderId="15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17" fillId="0" borderId="36" xfId="2" applyFont="1" applyBorder="1" applyAlignment="1">
      <alignment horizontal="left"/>
    </xf>
    <xf numFmtId="0" fontId="17" fillId="0" borderId="38" xfId="2" applyFont="1" applyBorder="1" applyAlignment="1">
      <alignment horizontal="left"/>
    </xf>
    <xf numFmtId="1" fontId="17" fillId="0" borderId="36" xfId="2" applyNumberFormat="1" applyFont="1" applyFill="1" applyBorder="1" applyAlignment="1">
      <alignment horizontal="center" vertical="top"/>
    </xf>
    <xf numFmtId="0" fontId="17" fillId="0" borderId="41" xfId="2" applyFont="1" applyBorder="1" applyAlignment="1">
      <alignment horizontal="center"/>
    </xf>
    <xf numFmtId="0" fontId="17" fillId="0" borderId="38" xfId="2" applyFont="1" applyBorder="1" applyAlignment="1"/>
    <xf numFmtId="0" fontId="17" fillId="0" borderId="36" xfId="2" applyFont="1" applyBorder="1" applyAlignment="1"/>
    <xf numFmtId="0" fontId="17" fillId="0" borderId="41" xfId="2" applyFont="1" applyBorder="1" applyAlignment="1"/>
    <xf numFmtId="4" fontId="17" fillId="0" borderId="36" xfId="2" applyNumberFormat="1" applyFont="1" applyFill="1" applyBorder="1" applyAlignment="1"/>
    <xf numFmtId="4" fontId="17" fillId="0" borderId="41" xfId="2" applyNumberFormat="1" applyFont="1" applyFill="1" applyBorder="1" applyAlignment="1"/>
    <xf numFmtId="4" fontId="17" fillId="0" borderId="15" xfId="2" applyNumberFormat="1" applyFont="1" applyFill="1" applyBorder="1" applyAlignment="1">
      <alignment horizontal="center"/>
    </xf>
    <xf numFmtId="1" fontId="17" fillId="0" borderId="0" xfId="2" applyNumberFormat="1" applyFont="1" applyFill="1" applyBorder="1" applyAlignment="1">
      <alignment horizontal="center" vertical="top"/>
    </xf>
    <xf numFmtId="0" fontId="17" fillId="0" borderId="0" xfId="2" applyFont="1" applyBorder="1" applyAlignment="1"/>
    <xf numFmtId="2" fontId="17" fillId="0" borderId="0" xfId="2" applyNumberFormat="1" applyFont="1" applyFill="1" applyBorder="1" applyAlignment="1">
      <alignment horizontal="center"/>
    </xf>
    <xf numFmtId="2" fontId="17" fillId="0" borderId="0" xfId="2" applyNumberFormat="1" applyFont="1" applyBorder="1" applyAlignment="1">
      <alignment horizontal="center"/>
    </xf>
    <xf numFmtId="0" fontId="20" fillId="4" borderId="0" xfId="2" applyFont="1" applyFill="1" applyAlignment="1">
      <alignment horizontal="left" vertical="top"/>
    </xf>
    <xf numFmtId="0" fontId="17" fillId="2" borderId="0" xfId="2" applyFont="1" applyFill="1" applyAlignment="1">
      <alignment vertical="top"/>
    </xf>
    <xf numFmtId="2" fontId="17" fillId="2" borderId="0" xfId="2" applyNumberFormat="1" applyFont="1" applyFill="1" applyAlignment="1">
      <alignment horizontal="center"/>
    </xf>
    <xf numFmtId="2" fontId="17" fillId="0" borderId="0" xfId="2" applyNumberFormat="1" applyFont="1" applyBorder="1"/>
    <xf numFmtId="49" fontId="17" fillId="0" borderId="0" xfId="2" applyNumberFormat="1" applyFont="1" applyAlignment="1">
      <alignment horizontal="left" vertical="top" wrapText="1"/>
    </xf>
    <xf numFmtId="0" fontId="17" fillId="0" borderId="0" xfId="2" applyFont="1" applyBorder="1" applyAlignment="1">
      <alignment horizontal="left" vertical="top" wrapText="1"/>
    </xf>
    <xf numFmtId="0" fontId="17" fillId="2" borderId="0" xfId="2" applyFont="1" applyFill="1" applyAlignment="1">
      <alignment horizontal="center" wrapText="1"/>
    </xf>
    <xf numFmtId="9" fontId="21" fillId="7" borderId="90" xfId="2" applyNumberFormat="1" applyFont="1" applyFill="1" applyBorder="1" applyAlignment="1">
      <alignment horizontal="center" vertical="center"/>
    </xf>
    <xf numFmtId="9" fontId="21" fillId="7" borderId="46" xfId="2" applyNumberFormat="1" applyFont="1" applyFill="1" applyBorder="1" applyAlignment="1" applyProtection="1">
      <alignment horizontal="center" vertical="center"/>
      <protection locked="0"/>
    </xf>
    <xf numFmtId="4" fontId="20" fillId="0" borderId="14" xfId="2" applyNumberFormat="1" applyFont="1" applyFill="1" applyBorder="1" applyAlignment="1">
      <alignment horizontal="center" vertical="center"/>
    </xf>
    <xf numFmtId="0" fontId="17" fillId="0" borderId="26" xfId="2" quotePrefix="1" applyFont="1" applyFill="1" applyBorder="1" applyAlignment="1">
      <alignment horizontal="center" vertical="center"/>
    </xf>
    <xf numFmtId="0" fontId="17" fillId="0" borderId="9" xfId="2" applyFont="1" applyFill="1" applyBorder="1" applyAlignment="1">
      <alignment horizontal="center" vertical="center"/>
    </xf>
    <xf numFmtId="4" fontId="20" fillId="0" borderId="43" xfId="2" applyNumberFormat="1" applyFont="1" applyFill="1" applyBorder="1" applyAlignment="1">
      <alignment horizontal="center" vertical="center"/>
    </xf>
    <xf numFmtId="4" fontId="20" fillId="0" borderId="9" xfId="2" applyNumberFormat="1" applyFont="1" applyFill="1" applyBorder="1" applyAlignment="1">
      <alignment horizontal="center" vertical="center"/>
    </xf>
    <xf numFmtId="4" fontId="20" fillId="0" borderId="0" xfId="2" applyNumberFormat="1" applyFont="1" applyFill="1" applyBorder="1" applyAlignment="1" applyProtection="1">
      <alignment horizontal="center" vertical="center"/>
      <protection hidden="1"/>
    </xf>
    <xf numFmtId="0" fontId="14" fillId="4" borderId="0" xfId="2" applyFont="1" applyFill="1" applyAlignment="1">
      <alignment vertical="top"/>
    </xf>
    <xf numFmtId="164" fontId="20" fillId="4" borderId="0" xfId="2" applyNumberFormat="1" applyFont="1" applyFill="1" applyAlignment="1">
      <alignment horizontal="left" vertical="top"/>
    </xf>
    <xf numFmtId="14" fontId="14" fillId="0" borderId="8" xfId="2" applyNumberFormat="1" applyFont="1" applyBorder="1" applyAlignment="1">
      <alignment horizontal="center" vertical="center" wrapText="1"/>
    </xf>
    <xf numFmtId="14" fontId="14" fillId="0" borderId="8" xfId="2" applyNumberFormat="1" applyFont="1" applyFill="1" applyBorder="1" applyAlignment="1">
      <alignment horizontal="center" vertical="center" wrapText="1"/>
    </xf>
    <xf numFmtId="4" fontId="14" fillId="0" borderId="91" xfId="2" applyNumberFormat="1" applyFont="1" applyFill="1" applyBorder="1" applyAlignment="1" applyProtection="1">
      <alignment horizontal="center"/>
      <protection hidden="1"/>
    </xf>
    <xf numFmtId="0" fontId="20" fillId="4" borderId="11" xfId="2" quotePrefix="1" applyNumberFormat="1" applyFont="1" applyFill="1" applyBorder="1" applyAlignment="1" applyProtection="1">
      <alignment horizontal="center" vertical="center"/>
      <protection hidden="1"/>
    </xf>
    <xf numFmtId="4" fontId="17" fillId="0" borderId="11" xfId="2" quotePrefix="1" applyNumberFormat="1" applyFont="1" applyFill="1" applyBorder="1" applyAlignment="1" applyProtection="1">
      <alignment horizontal="center" vertical="center"/>
      <protection hidden="1"/>
    </xf>
    <xf numFmtId="4" fontId="17" fillId="0" borderId="7" xfId="2" quotePrefix="1" applyNumberFormat="1" applyFont="1" applyFill="1" applyBorder="1" applyAlignment="1" applyProtection="1">
      <alignment horizontal="center" vertical="center"/>
      <protection hidden="1"/>
    </xf>
    <xf numFmtId="4" fontId="17" fillId="0" borderId="27" xfId="2" quotePrefix="1" applyNumberFormat="1" applyFont="1" applyFill="1" applyBorder="1" applyAlignment="1" applyProtection="1">
      <alignment horizontal="center" vertical="center"/>
      <protection hidden="1"/>
    </xf>
    <xf numFmtId="4" fontId="20" fillId="4" borderId="11" xfId="2" applyNumberFormat="1" applyFont="1" applyFill="1" applyBorder="1" applyAlignment="1" applyProtection="1">
      <alignment horizontal="center" vertical="center"/>
      <protection hidden="1"/>
    </xf>
    <xf numFmtId="166" fontId="17" fillId="4" borderId="0" xfId="2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horizontal="right"/>
    </xf>
    <xf numFmtId="0" fontId="20" fillId="4" borderId="51" xfId="2" quotePrefix="1" applyNumberFormat="1" applyFont="1" applyFill="1" applyBorder="1" applyAlignment="1">
      <alignment horizontal="center" vertical="center"/>
    </xf>
    <xf numFmtId="4" fontId="17" fillId="0" borderId="7" xfId="2" quotePrefix="1" applyNumberFormat="1" applyFont="1" applyFill="1" applyBorder="1" applyAlignment="1">
      <alignment horizontal="center" vertical="center"/>
    </xf>
    <xf numFmtId="4" fontId="17" fillId="0" borderId="11" xfId="2" quotePrefix="1" applyNumberFormat="1" applyFont="1" applyFill="1" applyBorder="1" applyAlignment="1">
      <alignment horizontal="center" vertical="center"/>
    </xf>
    <xf numFmtId="4" fontId="17" fillId="0" borderId="27" xfId="2" quotePrefix="1" applyNumberFormat="1" applyFont="1" applyFill="1" applyBorder="1" applyAlignment="1">
      <alignment horizontal="center" vertical="center"/>
    </xf>
    <xf numFmtId="4" fontId="17" fillId="0" borderId="5" xfId="2" quotePrefix="1" applyNumberFormat="1" applyFont="1" applyFill="1" applyBorder="1" applyAlignment="1">
      <alignment horizontal="center" vertical="center"/>
    </xf>
    <xf numFmtId="0" fontId="4" fillId="2" borderId="0" xfId="2" applyFont="1" applyFill="1"/>
    <xf numFmtId="0" fontId="8" fillId="4" borderId="0" xfId="2" applyFont="1" applyFill="1" applyBorder="1" applyAlignment="1">
      <alignment horizontal="center"/>
    </xf>
    <xf numFmtId="0" fontId="42" fillId="7" borderId="75" xfId="2" applyFont="1" applyFill="1" applyBorder="1" applyAlignment="1">
      <alignment horizontal="center" vertical="center"/>
    </xf>
    <xf numFmtId="9" fontId="42" fillId="7" borderId="76" xfId="2" applyNumberFormat="1" applyFont="1" applyFill="1" applyBorder="1" applyAlignment="1" applyProtection="1">
      <alignment horizontal="center" vertical="center"/>
      <protection locked="0"/>
    </xf>
    <xf numFmtId="9" fontId="42" fillId="6" borderId="75" xfId="2" applyNumberFormat="1" applyFont="1" applyFill="1" applyBorder="1" applyAlignment="1">
      <alignment horizontal="center" vertical="center"/>
    </xf>
    <xf numFmtId="3" fontId="8" fillId="2" borderId="39" xfId="2" applyNumberFormat="1" applyFont="1" applyFill="1" applyBorder="1" applyAlignment="1">
      <alignment vertical="center" wrapText="1"/>
    </xf>
    <xf numFmtId="0" fontId="8" fillId="2" borderId="8" xfId="2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3" fontId="8" fillId="2" borderId="8" xfId="2" applyNumberFormat="1" applyFont="1" applyFill="1" applyBorder="1" applyAlignment="1">
      <alignment horizontal="center" vertical="center" wrapText="1"/>
    </xf>
    <xf numFmtId="3" fontId="8" fillId="2" borderId="38" xfId="2" applyNumberFormat="1" applyFont="1" applyFill="1" applyBorder="1" applyAlignment="1">
      <alignment horizontal="center" vertical="center" wrapText="1"/>
    </xf>
    <xf numFmtId="3" fontId="8" fillId="2" borderId="46" xfId="2" applyNumberFormat="1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wrapText="1"/>
    </xf>
    <xf numFmtId="0" fontId="7" fillId="2" borderId="51" xfId="2" applyFont="1" applyFill="1" applyBorder="1" applyAlignment="1">
      <alignment horizontal="center" wrapText="1"/>
    </xf>
    <xf numFmtId="0" fontId="7" fillId="2" borderId="11" xfId="2" applyFont="1" applyFill="1" applyBorder="1" applyAlignment="1">
      <alignment horizontal="center" wrapText="1"/>
    </xf>
    <xf numFmtId="4" fontId="8" fillId="4" borderId="11" xfId="2" applyNumberFormat="1" applyFont="1" applyFill="1" applyBorder="1" applyAlignment="1" applyProtection="1">
      <alignment horizontal="center"/>
      <protection hidden="1"/>
    </xf>
    <xf numFmtId="4" fontId="8" fillId="4" borderId="11" xfId="2" applyNumberFormat="1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 wrapText="1"/>
    </xf>
    <xf numFmtId="0" fontId="7" fillId="2" borderId="42" xfId="2" applyFont="1" applyFill="1" applyBorder="1" applyAlignment="1">
      <alignment horizontal="center" wrapText="1"/>
    </xf>
    <xf numFmtId="0" fontId="7" fillId="2" borderId="7" xfId="2" applyFont="1" applyFill="1" applyBorder="1" applyAlignment="1">
      <alignment horizontal="center" wrapText="1"/>
    </xf>
    <xf numFmtId="4" fontId="8" fillId="4" borderId="7" xfId="2" applyNumberFormat="1" applyFont="1" applyFill="1" applyBorder="1" applyAlignment="1" applyProtection="1">
      <alignment horizontal="center" wrapText="1"/>
      <protection hidden="1"/>
    </xf>
    <xf numFmtId="4" fontId="8" fillId="2" borderId="7" xfId="2" applyNumberFormat="1" applyFont="1" applyFill="1" applyBorder="1" applyAlignment="1">
      <alignment horizontal="center" wrapText="1"/>
    </xf>
    <xf numFmtId="0" fontId="7" fillId="2" borderId="12" xfId="2" applyFont="1" applyFill="1" applyBorder="1" applyAlignment="1">
      <alignment horizontal="center" wrapText="1"/>
    </xf>
    <xf numFmtId="0" fontId="7" fillId="2" borderId="15" xfId="2" applyFont="1" applyFill="1" applyBorder="1" applyAlignment="1">
      <alignment horizontal="center" wrapText="1"/>
    </xf>
    <xf numFmtId="0" fontId="7" fillId="2" borderId="9" xfId="2" applyFont="1" applyFill="1" applyBorder="1" applyAlignment="1">
      <alignment horizontal="center" wrapText="1"/>
    </xf>
    <xf numFmtId="4" fontId="8" fillId="2" borderId="9" xfId="2" applyNumberFormat="1" applyFont="1" applyFill="1" applyBorder="1" applyAlignment="1" applyProtection="1">
      <alignment horizontal="center"/>
      <protection hidden="1"/>
    </xf>
    <xf numFmtId="4" fontId="8" fillId="2" borderId="9" xfId="2" applyNumberFormat="1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 wrapText="1"/>
    </xf>
    <xf numFmtId="0" fontId="7" fillId="2" borderId="87" xfId="2" applyFont="1" applyFill="1" applyBorder="1" applyAlignment="1">
      <alignment horizontal="center" wrapText="1"/>
    </xf>
    <xf numFmtId="0" fontId="7" fillId="2" borderId="5" xfId="2" applyFont="1" applyFill="1" applyBorder="1" applyAlignment="1">
      <alignment horizontal="center" wrapText="1"/>
    </xf>
    <xf numFmtId="4" fontId="8" fillId="4" borderId="5" xfId="2" applyNumberFormat="1" applyFont="1" applyFill="1" applyBorder="1" applyAlignment="1" applyProtection="1">
      <alignment horizontal="center" wrapText="1"/>
      <protection hidden="1"/>
    </xf>
    <xf numFmtId="4" fontId="8" fillId="4" borderId="5" xfId="2" applyNumberFormat="1" applyFont="1" applyFill="1" applyBorder="1" applyAlignment="1">
      <alignment horizontal="center" wrapText="1"/>
    </xf>
    <xf numFmtId="0" fontId="7" fillId="2" borderId="13" xfId="2" applyFont="1" applyFill="1" applyBorder="1" applyAlignment="1">
      <alignment horizontal="center" wrapText="1"/>
    </xf>
    <xf numFmtId="0" fontId="7" fillId="2" borderId="32" xfId="2" applyFont="1" applyFill="1" applyBorder="1" applyAlignment="1">
      <alignment horizontal="center" wrapText="1"/>
    </xf>
    <xf numFmtId="0" fontId="7" fillId="2" borderId="14" xfId="2" applyFont="1" applyFill="1" applyBorder="1" applyAlignment="1">
      <alignment horizontal="center" wrapText="1"/>
    </xf>
    <xf numFmtId="4" fontId="8" fillId="2" borderId="14" xfId="2" applyNumberFormat="1" applyFont="1" applyFill="1" applyBorder="1" applyAlignment="1" applyProtection="1">
      <alignment horizontal="center" wrapText="1"/>
      <protection hidden="1"/>
    </xf>
    <xf numFmtId="4" fontId="8" fillId="2" borderId="14" xfId="2" applyNumberFormat="1" applyFont="1" applyFill="1" applyBorder="1" applyAlignment="1">
      <alignment horizontal="center" wrapText="1"/>
    </xf>
    <xf numFmtId="0" fontId="7" fillId="4" borderId="30" xfId="2" applyFont="1" applyFill="1" applyBorder="1" applyAlignment="1">
      <alignment horizontal="center" wrapText="1"/>
    </xf>
    <xf numFmtId="0" fontId="7" fillId="4" borderId="65" xfId="2" applyFont="1" applyFill="1" applyBorder="1" applyAlignment="1">
      <alignment horizontal="center" wrapText="1"/>
    </xf>
    <xf numFmtId="0" fontId="7" fillId="4" borderId="23" xfId="2" applyFont="1" applyFill="1" applyBorder="1" applyAlignment="1">
      <alignment horizontal="center" wrapText="1"/>
    </xf>
    <xf numFmtId="4" fontId="8" fillId="4" borderId="23" xfId="2" applyNumberFormat="1" applyFont="1" applyFill="1" applyBorder="1" applyAlignment="1" applyProtection="1">
      <alignment horizontal="center" wrapText="1"/>
      <protection hidden="1"/>
    </xf>
    <xf numFmtId="4" fontId="8" fillId="2" borderId="23" xfId="2" applyNumberFormat="1" applyFont="1" applyFill="1" applyBorder="1" applyAlignment="1">
      <alignment horizontal="center" wrapText="1"/>
    </xf>
    <xf numFmtId="4" fontId="8" fillId="5" borderId="0" xfId="2" applyNumberFormat="1" applyFont="1" applyFill="1" applyBorder="1" applyAlignment="1" applyProtection="1">
      <alignment horizontal="center" wrapText="1"/>
      <protection hidden="1"/>
    </xf>
    <xf numFmtId="3" fontId="7" fillId="2" borderId="0" xfId="2" applyNumberFormat="1" applyFont="1" applyFill="1"/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horizontal="center" wrapText="1"/>
    </xf>
    <xf numFmtId="0" fontId="7" fillId="2" borderId="0" xfId="2" applyFont="1" applyFill="1"/>
    <xf numFmtId="0" fontId="8" fillId="2" borderId="0" xfId="2" applyFont="1" applyFill="1" applyAlignment="1">
      <alignment horizontal="left"/>
    </xf>
    <xf numFmtId="0" fontId="7" fillId="2" borderId="0" xfId="2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7" fillId="2" borderId="0" xfId="2" applyFont="1" applyFill="1" applyAlignment="1">
      <alignment wrapText="1"/>
    </xf>
    <xf numFmtId="0" fontId="3" fillId="2" borderId="0" xfId="2" applyFont="1" applyFill="1"/>
    <xf numFmtId="4" fontId="4" fillId="2" borderId="0" xfId="2" applyNumberFormat="1" applyFont="1" applyFill="1"/>
    <xf numFmtId="0" fontId="17" fillId="4" borderId="42" xfId="2" applyFont="1" applyFill="1" applyBorder="1" applyAlignment="1">
      <alignment horizontal="center" vertical="center"/>
    </xf>
    <xf numFmtId="0" fontId="17" fillId="4" borderId="43" xfId="2" applyFont="1" applyFill="1" applyBorder="1" applyAlignment="1">
      <alignment horizontal="center" vertical="center"/>
    </xf>
    <xf numFmtId="0" fontId="17" fillId="0" borderId="83" xfId="2" applyFont="1" applyFill="1" applyBorder="1" applyAlignment="1">
      <alignment horizontal="center"/>
    </xf>
    <xf numFmtId="0" fontId="17" fillId="0" borderId="84" xfId="2" applyFont="1" applyFill="1" applyBorder="1" applyAlignment="1">
      <alignment horizontal="center"/>
    </xf>
    <xf numFmtId="0" fontId="17" fillId="0" borderId="85" xfId="2" quotePrefix="1" applyFont="1" applyFill="1" applyBorder="1" applyAlignment="1">
      <alignment horizontal="center"/>
    </xf>
    <xf numFmtId="0" fontId="17" fillId="0" borderId="11" xfId="2" applyFont="1" applyFill="1" applyBorder="1" applyAlignment="1">
      <alignment horizontal="center"/>
    </xf>
    <xf numFmtId="4" fontId="17" fillId="0" borderId="37" xfId="2" applyNumberFormat="1" applyFont="1" applyFill="1" applyBorder="1" applyAlignment="1">
      <alignment horizontal="center"/>
    </xf>
    <xf numFmtId="4" fontId="20" fillId="0" borderId="11" xfId="2" applyNumberFormat="1" applyFont="1" applyFill="1" applyBorder="1" applyAlignment="1" applyProtection="1">
      <alignment horizontal="center"/>
      <protection locked="0"/>
    </xf>
    <xf numFmtId="0" fontId="17" fillId="0" borderId="30" xfId="2" applyFont="1" applyFill="1" applyBorder="1" applyAlignment="1">
      <alignment horizontal="center"/>
    </xf>
    <xf numFmtId="0" fontId="17" fillId="0" borderId="31" xfId="2" applyFont="1" applyFill="1" applyBorder="1" applyAlignment="1">
      <alignment horizontal="center"/>
    </xf>
    <xf numFmtId="0" fontId="17" fillId="0" borderId="22" xfId="2" quotePrefix="1" applyFont="1" applyFill="1" applyBorder="1" applyAlignment="1">
      <alignment horizontal="center"/>
    </xf>
    <xf numFmtId="4" fontId="17" fillId="0" borderId="23" xfId="2" applyNumberFormat="1" applyFont="1" applyFill="1" applyBorder="1" applyAlignment="1">
      <alignment horizontal="center"/>
    </xf>
    <xf numFmtId="4" fontId="20" fillId="0" borderId="42" xfId="2" applyNumberFormat="1" applyFont="1" applyFill="1" applyBorder="1" applyAlignment="1" applyProtection="1">
      <alignment horizontal="center"/>
      <protection locked="0"/>
    </xf>
    <xf numFmtId="4" fontId="20" fillId="0" borderId="37" xfId="2" applyNumberFormat="1" applyFont="1" applyFill="1" applyBorder="1" applyAlignment="1" applyProtection="1">
      <alignment horizontal="center"/>
      <protection hidden="1"/>
    </xf>
    <xf numFmtId="0" fontId="17" fillId="0" borderId="7" xfId="2" applyFont="1" applyFill="1" applyBorder="1" applyAlignment="1">
      <alignment horizontal="center"/>
    </xf>
    <xf numFmtId="4" fontId="20" fillId="0" borderId="7" xfId="2" applyNumberFormat="1" applyFont="1" applyFill="1" applyBorder="1" applyAlignment="1" applyProtection="1">
      <alignment horizontal="center"/>
      <protection locked="0"/>
    </xf>
    <xf numFmtId="4" fontId="20" fillId="0" borderId="23" xfId="2" applyNumberFormat="1" applyFont="1" applyFill="1" applyBorder="1" applyAlignment="1" applyProtection="1">
      <alignment horizontal="center"/>
      <protection locked="0"/>
    </xf>
    <xf numFmtId="0" fontId="26" fillId="4" borderId="4" xfId="2" applyFont="1" applyFill="1" applyBorder="1" applyAlignment="1">
      <alignment horizontal="center" vertical="center"/>
    </xf>
    <xf numFmtId="0" fontId="26" fillId="4" borderId="28" xfId="2" applyFont="1" applyFill="1" applyBorder="1" applyAlignment="1">
      <alignment horizontal="center" vertical="center"/>
    </xf>
    <xf numFmtId="0" fontId="26" fillId="4" borderId="29" xfId="2" applyFont="1" applyFill="1" applyBorder="1" applyAlignment="1">
      <alignment horizontal="center" vertical="center"/>
    </xf>
    <xf numFmtId="0" fontId="26" fillId="4" borderId="5" xfId="2" applyFont="1" applyFill="1" applyBorder="1" applyAlignment="1">
      <alignment horizontal="center" vertical="center"/>
    </xf>
    <xf numFmtId="4" fontId="17" fillId="4" borderId="11" xfId="2" applyNumberFormat="1" applyFont="1" applyFill="1" applyBorder="1" applyAlignment="1" applyProtection="1">
      <alignment horizontal="center" vertical="center"/>
      <protection hidden="1"/>
    </xf>
    <xf numFmtId="164" fontId="17" fillId="4" borderId="11" xfId="2" applyNumberFormat="1" applyFont="1" applyFill="1" applyBorder="1" applyAlignment="1" applyProtection="1">
      <alignment horizontal="center" vertical="center"/>
      <protection hidden="1"/>
    </xf>
    <xf numFmtId="4" fontId="17" fillId="4" borderId="7" xfId="2" applyNumberFormat="1" applyFont="1" applyFill="1" applyBorder="1" applyAlignment="1" applyProtection="1">
      <alignment horizontal="center" vertical="center"/>
      <protection hidden="1"/>
    </xf>
    <xf numFmtId="164" fontId="17" fillId="4" borderId="7" xfId="2" applyNumberFormat="1" applyFont="1" applyFill="1" applyBorder="1" applyAlignment="1" applyProtection="1">
      <alignment horizontal="center" vertical="center"/>
      <protection hidden="1"/>
    </xf>
    <xf numFmtId="0" fontId="17" fillId="4" borderId="22" xfId="2" quotePrefix="1" applyFont="1" applyFill="1" applyBorder="1" applyAlignment="1">
      <alignment horizontal="center"/>
    </xf>
    <xf numFmtId="4" fontId="17" fillId="4" borderId="23" xfId="2" applyNumberFormat="1" applyFont="1" applyFill="1" applyBorder="1" applyAlignment="1">
      <alignment horizontal="center"/>
    </xf>
    <xf numFmtId="166" fontId="17" fillId="4" borderId="23" xfId="2" applyNumberFormat="1" applyFont="1" applyFill="1" applyBorder="1" applyAlignment="1">
      <alignment horizontal="center"/>
    </xf>
    <xf numFmtId="4" fontId="20" fillId="4" borderId="42" xfId="2" applyNumberFormat="1" applyFont="1" applyFill="1" applyBorder="1" applyAlignment="1" applyProtection="1">
      <alignment horizontal="center"/>
      <protection hidden="1"/>
    </xf>
    <xf numFmtId="0" fontId="17" fillId="4" borderId="26" xfId="2" quotePrefix="1" applyFont="1" applyFill="1" applyBorder="1" applyAlignment="1">
      <alignment horizontal="center"/>
    </xf>
    <xf numFmtId="0" fontId="17" fillId="4" borderId="21" xfId="2" quotePrefix="1" applyFont="1" applyFill="1" applyBorder="1" applyAlignment="1">
      <alignment horizontal="center"/>
    </xf>
    <xf numFmtId="2" fontId="44" fillId="8" borderId="11" xfId="2" applyNumberFormat="1" applyFont="1" applyFill="1" applyBorder="1" applyAlignment="1">
      <alignment horizontal="center"/>
    </xf>
    <xf numFmtId="2" fontId="44" fillId="8" borderId="7" xfId="2" applyNumberFormat="1" applyFont="1" applyFill="1" applyBorder="1" applyAlignment="1">
      <alignment horizontal="center"/>
    </xf>
    <xf numFmtId="2" fontId="44" fillId="8" borderId="27" xfId="2" applyNumberFormat="1" applyFont="1" applyFill="1" applyBorder="1" applyAlignment="1">
      <alignment horizontal="center"/>
    </xf>
    <xf numFmtId="2" fontId="44" fillId="8" borderId="9" xfId="2" applyNumberFormat="1" applyFont="1" applyFill="1" applyBorder="1" applyAlignment="1">
      <alignment horizontal="center"/>
    </xf>
    <xf numFmtId="9" fontId="17" fillId="2" borderId="0" xfId="6" applyFont="1" applyFill="1" applyAlignment="1">
      <alignment wrapText="1"/>
    </xf>
    <xf numFmtId="4" fontId="20" fillId="0" borderId="51" xfId="16" applyNumberFormat="1" applyFont="1" applyFill="1" applyBorder="1" applyAlignment="1" applyProtection="1">
      <alignment wrapText="1"/>
      <protection hidden="1"/>
    </xf>
    <xf numFmtId="4" fontId="20" fillId="0" borderId="40" xfId="16" applyNumberFormat="1" applyFont="1" applyFill="1" applyBorder="1" applyAlignment="1" applyProtection="1">
      <alignment wrapText="1"/>
      <protection hidden="1"/>
    </xf>
    <xf numFmtId="4" fontId="20" fillId="0" borderId="42" xfId="16" applyNumberFormat="1" applyFont="1" applyFill="1" applyBorder="1" applyAlignment="1" applyProtection="1">
      <alignment wrapText="1"/>
      <protection hidden="1"/>
    </xf>
    <xf numFmtId="4" fontId="20" fillId="0" borderId="48" xfId="16" applyNumberFormat="1" applyFont="1" applyFill="1" applyBorder="1" applyAlignment="1" applyProtection="1">
      <alignment wrapText="1"/>
      <protection hidden="1"/>
    </xf>
    <xf numFmtId="4" fontId="20" fillId="0" borderId="43" xfId="16" applyNumberFormat="1" applyFont="1" applyFill="1" applyBorder="1" applyAlignment="1" applyProtection="1">
      <alignment wrapText="1"/>
      <protection hidden="1"/>
    </xf>
    <xf numFmtId="4" fontId="20" fillId="0" borderId="49" xfId="16" applyNumberFormat="1" applyFont="1" applyFill="1" applyBorder="1" applyAlignment="1" applyProtection="1">
      <alignment wrapText="1"/>
      <protection hidden="1"/>
    </xf>
    <xf numFmtId="0" fontId="4" fillId="0" borderId="51" xfId="2" applyFont="1" applyFill="1" applyBorder="1" applyAlignment="1">
      <alignment horizontal="center" vertical="center"/>
    </xf>
    <xf numFmtId="0" fontId="7" fillId="0" borderId="44" xfId="2" applyFont="1" applyFill="1" applyBorder="1" applyAlignment="1">
      <alignment horizontal="center" wrapText="1"/>
    </xf>
    <xf numFmtId="0" fontId="7" fillId="0" borderId="11" xfId="2" applyFont="1" applyFill="1" applyBorder="1" applyAlignment="1">
      <alignment horizontal="center" wrapText="1"/>
    </xf>
    <xf numFmtId="4" fontId="8" fillId="0" borderId="40" xfId="2" applyNumberFormat="1" applyFont="1" applyFill="1" applyBorder="1" applyAlignment="1">
      <alignment horizontal="center" wrapText="1"/>
    </xf>
    <xf numFmtId="0" fontId="4" fillId="0" borderId="42" xfId="2" applyFont="1" applyFill="1" applyBorder="1" applyAlignment="1">
      <alignment horizontal="center" vertical="center"/>
    </xf>
    <xf numFmtId="0" fontId="7" fillId="0" borderId="34" xfId="2" applyFont="1" applyFill="1" applyBorder="1" applyAlignment="1">
      <alignment horizontal="center" wrapText="1"/>
    </xf>
    <xf numFmtId="0" fontId="7" fillId="0" borderId="7" xfId="2" applyFont="1" applyFill="1" applyBorder="1" applyAlignment="1">
      <alignment horizontal="center" wrapText="1"/>
    </xf>
    <xf numFmtId="4" fontId="8" fillId="0" borderId="48" xfId="2" applyNumberFormat="1" applyFont="1" applyFill="1" applyBorder="1" applyAlignment="1">
      <alignment horizontal="center" wrapText="1"/>
    </xf>
    <xf numFmtId="0" fontId="4" fillId="0" borderId="43" xfId="2" applyFont="1" applyFill="1" applyBorder="1" applyAlignment="1">
      <alignment horizontal="center" vertical="center"/>
    </xf>
    <xf numFmtId="0" fontId="7" fillId="0" borderId="35" xfId="2" applyFont="1" applyFill="1" applyBorder="1" applyAlignment="1">
      <alignment horizontal="center" wrapText="1"/>
    </xf>
    <xf numFmtId="0" fontId="7" fillId="0" borderId="27" xfId="2" applyFont="1" applyFill="1" applyBorder="1" applyAlignment="1">
      <alignment horizontal="center" wrapText="1"/>
    </xf>
    <xf numFmtId="4" fontId="8" fillId="0" borderId="49" xfId="2" applyNumberFormat="1" applyFont="1" applyFill="1" applyBorder="1" applyAlignment="1">
      <alignment horizontal="center" wrapText="1"/>
    </xf>
    <xf numFmtId="0" fontId="20" fillId="0" borderId="11" xfId="2" applyFont="1" applyFill="1" applyBorder="1" applyAlignment="1">
      <alignment horizontal="center" wrapText="1"/>
    </xf>
    <xf numFmtId="0" fontId="20" fillId="0" borderId="27" xfId="2" applyFont="1" applyFill="1" applyBorder="1" applyAlignment="1">
      <alignment horizontal="center" wrapText="1"/>
    </xf>
    <xf numFmtId="2" fontId="8" fillId="0" borderId="49" xfId="2" applyNumberFormat="1" applyFont="1" applyFill="1" applyBorder="1" applyAlignment="1">
      <alignment horizontal="center"/>
    </xf>
    <xf numFmtId="0" fontId="19" fillId="0" borderId="0" xfId="2" applyFont="1" applyFill="1" applyBorder="1" applyAlignment="1">
      <alignment horizontal="center" vertical="center" wrapText="1"/>
    </xf>
    <xf numFmtId="0" fontId="26" fillId="4" borderId="47" xfId="2" applyFont="1" applyFill="1" applyBorder="1" applyAlignment="1">
      <alignment horizontal="left" vertical="center" wrapText="1"/>
    </xf>
    <xf numFmtId="0" fontId="26" fillId="4" borderId="10" xfId="2" applyFont="1" applyFill="1" applyBorder="1" applyAlignment="1">
      <alignment horizontal="center" vertical="center"/>
    </xf>
    <xf numFmtId="0" fontId="26" fillId="4" borderId="18" xfId="2" applyFont="1" applyFill="1" applyBorder="1" applyAlignment="1">
      <alignment horizontal="center" vertical="center"/>
    </xf>
    <xf numFmtId="0" fontId="26" fillId="4" borderId="19" xfId="2" applyFont="1" applyFill="1" applyBorder="1" applyAlignment="1">
      <alignment horizontal="center" vertical="center"/>
    </xf>
    <xf numFmtId="0" fontId="26" fillId="4" borderId="11" xfId="2" applyFont="1" applyFill="1" applyBorder="1" applyAlignment="1">
      <alignment horizontal="center" vertical="center"/>
    </xf>
    <xf numFmtId="0" fontId="26" fillId="4" borderId="16" xfId="2" applyFont="1" applyFill="1" applyBorder="1" applyAlignment="1">
      <alignment horizontal="left" vertical="center" wrapText="1"/>
    </xf>
    <xf numFmtId="0" fontId="26" fillId="4" borderId="30" xfId="2" applyFont="1" applyFill="1" applyBorder="1" applyAlignment="1">
      <alignment horizontal="center" vertical="center"/>
    </xf>
    <xf numFmtId="0" fontId="26" fillId="4" borderId="31" xfId="2" applyFont="1" applyFill="1" applyBorder="1" applyAlignment="1">
      <alignment horizontal="center" vertical="center"/>
    </xf>
    <xf numFmtId="0" fontId="26" fillId="4" borderId="22" xfId="2" applyFont="1" applyFill="1" applyBorder="1" applyAlignment="1">
      <alignment horizontal="center" vertical="center"/>
    </xf>
    <xf numFmtId="0" fontId="26" fillId="4" borderId="23" xfId="2" applyFont="1" applyFill="1" applyBorder="1" applyAlignment="1">
      <alignment horizontal="center" vertical="center"/>
    </xf>
    <xf numFmtId="4" fontId="17" fillId="4" borderId="23" xfId="2" applyNumberFormat="1" applyFont="1" applyFill="1" applyBorder="1" applyAlignment="1" applyProtection="1">
      <alignment horizontal="center" vertical="center"/>
      <protection hidden="1"/>
    </xf>
    <xf numFmtId="164" fontId="17" fillId="4" borderId="23" xfId="2" applyNumberFormat="1" applyFont="1" applyFill="1" applyBorder="1" applyAlignment="1" applyProtection="1">
      <alignment horizontal="center" vertical="center"/>
      <protection hidden="1"/>
    </xf>
    <xf numFmtId="4" fontId="20" fillId="4" borderId="23" xfId="2" applyNumberFormat="1" applyFont="1" applyFill="1" applyBorder="1" applyAlignment="1" applyProtection="1">
      <alignment horizontal="center" vertical="center"/>
      <protection hidden="1"/>
    </xf>
    <xf numFmtId="0" fontId="20" fillId="4" borderId="8" xfId="2" applyFont="1" applyFill="1" applyBorder="1" applyAlignment="1">
      <alignment horizontal="center" vertical="center" wrapText="1"/>
    </xf>
    <xf numFmtId="0" fontId="17" fillId="0" borderId="19" xfId="2" applyFont="1" applyFill="1" applyBorder="1" applyAlignment="1">
      <alignment horizontal="center" vertical="center"/>
    </xf>
    <xf numFmtId="166" fontId="17" fillId="0" borderId="44" xfId="2" applyNumberFormat="1" applyFont="1" applyFill="1" applyBorder="1" applyAlignment="1">
      <alignment horizontal="center" vertical="center"/>
    </xf>
    <xf numFmtId="4" fontId="20" fillId="0" borderId="11" xfId="2" applyNumberFormat="1" applyFont="1" applyFill="1" applyBorder="1" applyAlignment="1" applyProtection="1">
      <alignment horizontal="center" vertical="center"/>
      <protection hidden="1"/>
    </xf>
    <xf numFmtId="0" fontId="17" fillId="0" borderId="26" xfId="2" applyFont="1" applyFill="1" applyBorder="1" applyAlignment="1">
      <alignment horizontal="center" vertical="center"/>
    </xf>
    <xf numFmtId="0" fontId="17" fillId="0" borderId="27" xfId="2" applyFont="1" applyFill="1" applyBorder="1" applyAlignment="1">
      <alignment horizontal="center" vertical="center"/>
    </xf>
    <xf numFmtId="166" fontId="17" fillId="0" borderId="35" xfId="2" applyNumberFormat="1" applyFont="1" applyFill="1" applyBorder="1" applyAlignment="1">
      <alignment horizontal="center" vertical="center"/>
    </xf>
    <xf numFmtId="0" fontId="17" fillId="0" borderId="6" xfId="2" applyFont="1" applyFill="1" applyBorder="1" applyAlignment="1">
      <alignment horizontal="center" vertical="center"/>
    </xf>
    <xf numFmtId="0" fontId="17" fillId="0" borderId="20" xfId="2" applyFont="1" applyFill="1" applyBorder="1" applyAlignment="1">
      <alignment horizontal="center" vertical="center"/>
    </xf>
    <xf numFmtId="0" fontId="17" fillId="0" borderId="21" xfId="2" quotePrefix="1" applyFont="1" applyFill="1" applyBorder="1" applyAlignment="1">
      <alignment horizontal="center" vertical="center"/>
    </xf>
    <xf numFmtId="0" fontId="17" fillId="0" borderId="34" xfId="2" applyFont="1" applyFill="1" applyBorder="1" applyAlignment="1">
      <alignment horizontal="center" vertical="center"/>
    </xf>
    <xf numFmtId="4" fontId="17" fillId="0" borderId="7" xfId="2" applyNumberFormat="1" applyFont="1" applyFill="1" applyBorder="1" applyAlignment="1">
      <alignment horizontal="center" vertical="center"/>
    </xf>
    <xf numFmtId="166" fontId="17" fillId="0" borderId="34" xfId="2" applyNumberFormat="1" applyFont="1" applyFill="1" applyBorder="1" applyAlignment="1">
      <alignment horizontal="center" vertical="center"/>
    </xf>
    <xf numFmtId="0" fontId="17" fillId="0" borderId="35" xfId="2" applyFont="1" applyFill="1" applyBorder="1" applyAlignment="1">
      <alignment horizontal="center" vertical="center"/>
    </xf>
    <xf numFmtId="0" fontId="17" fillId="0" borderId="51" xfId="2" applyFont="1" applyFill="1" applyBorder="1" applyAlignment="1">
      <alignment horizontal="left" vertical="center" wrapText="1"/>
    </xf>
    <xf numFmtId="0" fontId="16" fillId="0" borderId="0" xfId="2" applyFont="1" applyBorder="1" applyAlignment="1">
      <alignment horizontal="center" vertical="top"/>
    </xf>
    <xf numFmtId="0" fontId="14" fillId="0" borderId="0" xfId="2" applyFont="1" applyBorder="1" applyAlignment="1">
      <alignment horizontal="center" vertical="top"/>
    </xf>
    <xf numFmtId="0" fontId="14" fillId="4" borderId="0" xfId="2" applyFont="1" applyFill="1" applyBorder="1" applyAlignment="1">
      <alignment horizontal="center" vertical="center" wrapText="1"/>
    </xf>
    <xf numFmtId="0" fontId="16" fillId="4" borderId="0" xfId="2" applyFont="1" applyFill="1" applyBorder="1" applyAlignment="1">
      <alignment horizontal="center" vertical="top"/>
    </xf>
    <xf numFmtId="4" fontId="20" fillId="13" borderId="11" xfId="2" applyNumberFormat="1" applyFont="1" applyFill="1" applyBorder="1" applyAlignment="1" applyProtection="1">
      <alignment horizontal="center"/>
      <protection hidden="1"/>
    </xf>
    <xf numFmtId="4" fontId="20" fillId="13" borderId="7" xfId="2" applyNumberFormat="1" applyFont="1" applyFill="1" applyBorder="1" applyAlignment="1" applyProtection="1">
      <alignment horizontal="center"/>
      <protection hidden="1"/>
    </xf>
    <xf numFmtId="4" fontId="20" fillId="13" borderId="27" xfId="2" applyNumberFormat="1" applyFont="1" applyFill="1" applyBorder="1" applyAlignment="1" applyProtection="1">
      <alignment horizontal="center"/>
      <protection hidden="1"/>
    </xf>
    <xf numFmtId="4" fontId="20" fillId="13" borderId="5" xfId="2" applyNumberFormat="1" applyFont="1" applyFill="1" applyBorder="1" applyAlignment="1" applyProtection="1">
      <alignment horizontal="center"/>
      <protection hidden="1"/>
    </xf>
    <xf numFmtId="4" fontId="20" fillId="13" borderId="40" xfId="2" applyNumberFormat="1" applyFont="1" applyFill="1" applyBorder="1" applyAlignment="1" applyProtection="1">
      <alignment horizontal="center"/>
      <protection hidden="1"/>
    </xf>
    <xf numFmtId="4" fontId="20" fillId="13" borderId="48" xfId="2" applyNumberFormat="1" applyFont="1" applyFill="1" applyBorder="1" applyAlignment="1" applyProtection="1">
      <alignment horizontal="center"/>
      <protection hidden="1"/>
    </xf>
    <xf numFmtId="4" fontId="20" fillId="13" borderId="49" xfId="2" applyNumberFormat="1" applyFont="1" applyFill="1" applyBorder="1" applyAlignment="1" applyProtection="1">
      <alignment horizontal="center"/>
      <protection hidden="1"/>
    </xf>
    <xf numFmtId="4" fontId="20" fillId="13" borderId="27" xfId="2" applyNumberFormat="1" applyFont="1" applyFill="1" applyBorder="1" applyAlignment="1" applyProtection="1">
      <alignment horizontal="center" vertical="center"/>
      <protection hidden="1"/>
    </xf>
    <xf numFmtId="0" fontId="26" fillId="0" borderId="43" xfId="2" applyFont="1" applyFill="1" applyBorder="1" applyAlignment="1">
      <alignment horizontal="center" vertical="center"/>
    </xf>
    <xf numFmtId="0" fontId="26" fillId="0" borderId="25" xfId="2" applyFont="1" applyFill="1" applyBorder="1" applyAlignment="1">
      <alignment horizontal="center" vertical="center"/>
    </xf>
    <xf numFmtId="0" fontId="26" fillId="0" borderId="26" xfId="2" applyFont="1" applyFill="1" applyBorder="1" applyAlignment="1">
      <alignment horizontal="center" vertical="center"/>
    </xf>
    <xf numFmtId="0" fontId="26" fillId="0" borderId="27" xfId="2" applyFont="1" applyFill="1" applyBorder="1" applyAlignment="1">
      <alignment horizontal="center" vertical="center"/>
    </xf>
    <xf numFmtId="4" fontId="17" fillId="0" borderId="27" xfId="2" applyNumberFormat="1" applyFont="1" applyFill="1" applyBorder="1" applyAlignment="1" applyProtection="1">
      <alignment horizontal="center" vertical="center"/>
      <protection hidden="1"/>
    </xf>
    <xf numFmtId="164" fontId="17" fillId="0" borderId="27" xfId="2" applyNumberFormat="1" applyFont="1" applyFill="1" applyBorder="1" applyAlignment="1" applyProtection="1">
      <alignment horizontal="center" vertical="center"/>
      <protection hidden="1"/>
    </xf>
    <xf numFmtId="0" fontId="45" fillId="0" borderId="0" xfId="2" applyFont="1" applyAlignment="1">
      <alignment vertical="top"/>
    </xf>
    <xf numFmtId="0" fontId="45" fillId="0" borderId="0" xfId="2" applyFont="1" applyAlignment="1" applyProtection="1">
      <alignment vertical="top"/>
      <protection hidden="1"/>
    </xf>
    <xf numFmtId="0" fontId="45" fillId="0" borderId="0" xfId="2" applyFont="1" applyBorder="1" applyAlignment="1" applyProtection="1">
      <alignment vertical="top"/>
      <protection hidden="1"/>
    </xf>
    <xf numFmtId="0" fontId="28" fillId="0" borderId="0" xfId="2" applyFont="1" applyBorder="1" applyAlignment="1" applyProtection="1">
      <alignment vertical="top"/>
      <protection hidden="1"/>
    </xf>
    <xf numFmtId="4" fontId="28" fillId="0" borderId="0" xfId="2" applyNumberFormat="1" applyFont="1" applyBorder="1" applyAlignment="1" applyProtection="1">
      <alignment vertical="center" wrapText="1"/>
      <protection hidden="1"/>
    </xf>
    <xf numFmtId="4" fontId="27" fillId="0" borderId="0" xfId="2" applyNumberFormat="1" applyFont="1" applyBorder="1" applyAlignment="1">
      <alignment horizontal="center" vertical="center" wrapText="1"/>
    </xf>
    <xf numFmtId="4" fontId="21" fillId="4" borderId="0" xfId="2" applyNumberFormat="1" applyFont="1" applyFill="1" applyBorder="1" applyAlignment="1" applyProtection="1">
      <alignment horizontal="center"/>
      <protection hidden="1"/>
    </xf>
    <xf numFmtId="4" fontId="21" fillId="0" borderId="0" xfId="2" applyNumberFormat="1" applyFont="1" applyFill="1" applyBorder="1" applyAlignment="1">
      <alignment horizontal="center" vertical="top"/>
    </xf>
    <xf numFmtId="4" fontId="28" fillId="0" borderId="0" xfId="2" applyNumberFormat="1" applyFont="1" applyAlignment="1">
      <alignment vertical="top"/>
    </xf>
    <xf numFmtId="4" fontId="28" fillId="0" borderId="0" xfId="2" applyNumberFormat="1" applyFont="1"/>
    <xf numFmtId="4" fontId="28" fillId="0" borderId="0" xfId="2" applyNumberFormat="1" applyFont="1" applyAlignment="1"/>
    <xf numFmtId="4" fontId="46" fillId="4" borderId="0" xfId="2" applyNumberFormat="1" applyFont="1" applyFill="1" applyBorder="1" applyAlignment="1" applyProtection="1">
      <alignment horizontal="center"/>
      <protection hidden="1"/>
    </xf>
    <xf numFmtId="0" fontId="48" fillId="0" borderId="0" xfId="2" applyFont="1" applyAlignment="1">
      <alignment wrapText="1"/>
    </xf>
    <xf numFmtId="0" fontId="28" fillId="0" borderId="0" xfId="2" applyFont="1"/>
    <xf numFmtId="0" fontId="28" fillId="4" borderId="0" xfId="2" applyFont="1" applyFill="1"/>
    <xf numFmtId="3" fontId="20" fillId="0" borderId="7" xfId="16" applyNumberFormat="1" applyFont="1" applyFill="1" applyBorder="1" applyAlignment="1" applyProtection="1">
      <alignment wrapText="1"/>
      <protection locked="0"/>
    </xf>
    <xf numFmtId="3" fontId="17" fillId="0" borderId="7" xfId="16" applyNumberFormat="1" applyFont="1" applyFill="1" applyBorder="1" applyAlignment="1" applyProtection="1">
      <alignment horizontal="center" wrapText="1"/>
      <protection locked="0"/>
    </xf>
    <xf numFmtId="3" fontId="17" fillId="0" borderId="8" xfId="14" applyNumberFormat="1" applyFont="1" applyFill="1" applyBorder="1" applyAlignment="1" applyProtection="1">
      <alignment horizontal="center" vertical="center" wrapText="1"/>
      <protection locked="0"/>
    </xf>
    <xf numFmtId="3" fontId="20" fillId="0" borderId="11" xfId="16" applyNumberFormat="1" applyFont="1" applyFill="1" applyBorder="1" applyAlignment="1" applyProtection="1">
      <alignment wrapText="1"/>
      <protection locked="0"/>
    </xf>
    <xf numFmtId="3" fontId="17" fillId="0" borderId="11" xfId="16" applyNumberFormat="1" applyFont="1" applyFill="1" applyBorder="1" applyAlignment="1" applyProtection="1">
      <alignment horizontal="center" wrapText="1"/>
      <protection locked="0"/>
    </xf>
    <xf numFmtId="3" fontId="20" fillId="0" borderId="27" xfId="16" applyNumberFormat="1" applyFont="1" applyFill="1" applyBorder="1" applyAlignment="1" applyProtection="1">
      <alignment wrapText="1"/>
      <protection locked="0"/>
    </xf>
    <xf numFmtId="3" fontId="17" fillId="0" borderId="27" xfId="16" applyNumberFormat="1" applyFont="1" applyFill="1" applyBorder="1" applyAlignment="1" applyProtection="1">
      <alignment horizontal="center" wrapText="1"/>
      <protection locked="0"/>
    </xf>
    <xf numFmtId="0" fontId="17" fillId="0" borderId="42" xfId="2" applyFont="1" applyFill="1" applyBorder="1" applyAlignment="1">
      <alignment horizontal="left"/>
    </xf>
    <xf numFmtId="1" fontId="17" fillId="0" borderId="7" xfId="2" applyNumberFormat="1" applyFont="1" applyFill="1" applyBorder="1" applyAlignment="1">
      <alignment horizontal="center"/>
    </xf>
    <xf numFmtId="167" fontId="17" fillId="0" borderId="7" xfId="2" applyNumberFormat="1" applyFont="1" applyFill="1" applyBorder="1" applyAlignment="1">
      <alignment horizontal="center"/>
    </xf>
    <xf numFmtId="166" fontId="17" fillId="0" borderId="7" xfId="2" applyNumberFormat="1" applyFont="1" applyFill="1" applyBorder="1" applyAlignment="1">
      <alignment horizontal="center"/>
    </xf>
    <xf numFmtId="0" fontId="20" fillId="0" borderId="0" xfId="2" applyFont="1" applyFill="1" applyBorder="1" applyAlignment="1">
      <alignment horizontal="left"/>
    </xf>
    <xf numFmtId="0" fontId="17" fillId="0" borderId="0" xfId="2" applyFont="1" applyFill="1" applyBorder="1" applyAlignment="1">
      <alignment horizontal="left"/>
    </xf>
    <xf numFmtId="4" fontId="17" fillId="0" borderId="11" xfId="2" applyNumberFormat="1" applyFont="1" applyFill="1" applyBorder="1" applyAlignment="1" applyProtection="1">
      <alignment horizontal="center" vertical="center" wrapText="1"/>
      <protection hidden="1"/>
    </xf>
    <xf numFmtId="2" fontId="17" fillId="0" borderId="0" xfId="2" applyNumberFormat="1" applyFont="1" applyFill="1" applyAlignment="1">
      <alignment wrapText="1"/>
    </xf>
    <xf numFmtId="9" fontId="17" fillId="0" borderId="0" xfId="6" applyFont="1" applyFill="1" applyAlignment="1">
      <alignment wrapText="1"/>
    </xf>
    <xf numFmtId="0" fontId="17" fillId="0" borderId="0" xfId="2" applyFont="1" applyFill="1" applyAlignment="1">
      <alignment wrapText="1"/>
    </xf>
    <xf numFmtId="4" fontId="20" fillId="0" borderId="17" xfId="2" applyNumberFormat="1" applyFont="1" applyFill="1" applyBorder="1" applyAlignment="1">
      <alignment horizontal="center"/>
    </xf>
    <xf numFmtId="0" fontId="18" fillId="0" borderId="0" xfId="2" applyFont="1" applyFill="1" applyAlignment="1">
      <alignment wrapText="1"/>
    </xf>
    <xf numFmtId="0" fontId="17" fillId="0" borderId="0" xfId="16" applyFont="1" applyFill="1"/>
    <xf numFmtId="4" fontId="20" fillId="13" borderId="37" xfId="2" applyNumberFormat="1" applyFont="1" applyFill="1" applyBorder="1" applyAlignment="1" applyProtection="1">
      <alignment horizontal="center"/>
      <protection hidden="1"/>
    </xf>
    <xf numFmtId="4" fontId="20" fillId="13" borderId="23" xfId="2" applyNumberFormat="1" applyFont="1" applyFill="1" applyBorder="1" applyAlignment="1" applyProtection="1">
      <alignment horizontal="center"/>
      <protection hidden="1"/>
    </xf>
    <xf numFmtId="0" fontId="28" fillId="0" borderId="0" xfId="2" applyFont="1" applyAlignment="1">
      <alignment vertical="top"/>
    </xf>
    <xf numFmtId="2" fontId="28" fillId="8" borderId="0" xfId="2" applyNumberFormat="1" applyFont="1" applyFill="1"/>
    <xf numFmtId="0" fontId="28" fillId="8" borderId="0" xfId="2" applyFont="1" applyFill="1"/>
    <xf numFmtId="0" fontId="16" fillId="4" borderId="0" xfId="2" applyFont="1" applyFill="1" applyBorder="1" applyAlignment="1">
      <alignment horizontal="center" vertical="top"/>
    </xf>
    <xf numFmtId="0" fontId="18" fillId="4" borderId="0" xfId="2" applyFont="1" applyFill="1" applyBorder="1" applyAlignment="1">
      <alignment horizontal="center" vertical="top"/>
    </xf>
    <xf numFmtId="0" fontId="17" fillId="0" borderId="0" xfId="2" applyFont="1" applyAlignment="1">
      <alignment vertical="center" wrapText="1"/>
    </xf>
    <xf numFmtId="0" fontId="17" fillId="4" borderId="0" xfId="2" applyFont="1" applyFill="1" applyBorder="1" applyAlignment="1">
      <alignment vertical="center"/>
    </xf>
    <xf numFmtId="0" fontId="14" fillId="4" borderId="0" xfId="2" applyFont="1" applyFill="1" applyBorder="1" applyAlignment="1">
      <alignment horizontal="center" vertical="top"/>
    </xf>
    <xf numFmtId="2" fontId="18" fillId="0" borderId="0" xfId="2" applyNumberFormat="1" applyFont="1" applyBorder="1" applyAlignment="1">
      <alignment vertical="top"/>
    </xf>
    <xf numFmtId="0" fontId="18" fillId="0" borderId="0" xfId="2" applyFont="1" applyBorder="1" applyAlignment="1">
      <alignment vertical="top"/>
    </xf>
    <xf numFmtId="0" fontId="15" fillId="0" borderId="0" xfId="2" applyFont="1" applyBorder="1" applyAlignment="1">
      <alignment horizontal="center" vertical="top" wrapText="1"/>
    </xf>
    <xf numFmtId="4" fontId="20" fillId="0" borderId="0" xfId="2" applyNumberFormat="1" applyFont="1" applyBorder="1" applyAlignment="1">
      <alignment horizontal="center" vertical="center" wrapText="1"/>
    </xf>
    <xf numFmtId="14" fontId="20" fillId="0" borderId="0" xfId="2" applyNumberFormat="1" applyFont="1" applyBorder="1" applyAlignment="1">
      <alignment horizontal="center" vertical="center" wrapText="1"/>
    </xf>
    <xf numFmtId="3" fontId="14" fillId="4" borderId="0" xfId="2" applyNumberFormat="1" applyFont="1" applyFill="1" applyBorder="1" applyAlignment="1" applyProtection="1">
      <alignment horizontal="center" vertical="center"/>
      <protection hidden="1"/>
    </xf>
    <xf numFmtId="3" fontId="31" fillId="4" borderId="0" xfId="2" applyNumberFormat="1" applyFont="1" applyFill="1" applyBorder="1" applyAlignment="1">
      <alignment horizontal="center"/>
    </xf>
    <xf numFmtId="3" fontId="14" fillId="4" borderId="0" xfId="2" applyNumberFormat="1" applyFont="1" applyFill="1" applyBorder="1" applyAlignment="1" applyProtection="1">
      <alignment horizontal="center"/>
      <protection hidden="1"/>
    </xf>
    <xf numFmtId="0" fontId="15" fillId="0" borderId="0" xfId="2" applyFont="1" applyBorder="1"/>
    <xf numFmtId="3" fontId="15" fillId="4" borderId="0" xfId="2" applyNumberFormat="1" applyFont="1" applyFill="1" applyBorder="1" applyAlignment="1">
      <alignment horizontal="center" wrapText="1"/>
    </xf>
    <xf numFmtId="2" fontId="17" fillId="2" borderId="0" xfId="2" applyNumberFormat="1" applyFont="1" applyFill="1" applyBorder="1"/>
    <xf numFmtId="0" fontId="17" fillId="0" borderId="0" xfId="2" applyFont="1" applyBorder="1" applyAlignment="1">
      <alignment vertical="top"/>
    </xf>
    <xf numFmtId="4" fontId="15" fillId="4" borderId="0" xfId="2" applyNumberFormat="1" applyFont="1" applyFill="1" applyBorder="1" applyAlignment="1">
      <alignment horizontal="center" vertical="center" wrapText="1"/>
    </xf>
    <xf numFmtId="2" fontId="18" fillId="4" borderId="0" xfId="2" applyNumberFormat="1" applyFont="1" applyFill="1" applyBorder="1" applyAlignment="1">
      <alignment horizontal="center" vertical="top"/>
    </xf>
    <xf numFmtId="2" fontId="15" fillId="4" borderId="0" xfId="2" applyNumberFormat="1" applyFont="1" applyFill="1" applyBorder="1" applyAlignment="1">
      <alignment vertical="top"/>
    </xf>
    <xf numFmtId="0" fontId="15" fillId="4" borderId="0" xfId="2" applyFont="1" applyFill="1" applyBorder="1" applyAlignment="1">
      <alignment horizontal="center" vertical="top" wrapText="1"/>
    </xf>
    <xf numFmtId="14" fontId="14" fillId="4" borderId="0" xfId="2" applyNumberFormat="1" applyFont="1" applyFill="1" applyBorder="1" applyAlignment="1">
      <alignment horizontal="center" vertical="center" wrapText="1"/>
    </xf>
    <xf numFmtId="2" fontId="17" fillId="4" borderId="0" xfId="2" applyNumberFormat="1" applyFont="1" applyFill="1" applyBorder="1"/>
    <xf numFmtId="49" fontId="49" fillId="14" borderId="92" xfId="1" applyNumberFormat="1" applyFont="1" applyFill="1" applyBorder="1"/>
    <xf numFmtId="49" fontId="49" fillId="14" borderId="0" xfId="1" applyNumberFormat="1" applyFont="1" applyFill="1" applyBorder="1"/>
    <xf numFmtId="0" fontId="17" fillId="2" borderId="0" xfId="2" applyFont="1" applyFill="1" applyBorder="1" applyAlignment="1">
      <alignment vertical="center"/>
    </xf>
    <xf numFmtId="3" fontId="17" fillId="4" borderId="0" xfId="2" quotePrefix="1" applyNumberFormat="1" applyFont="1" applyFill="1" applyBorder="1" applyAlignment="1" applyProtection="1">
      <alignment horizontal="center" vertical="center"/>
      <protection hidden="1"/>
    </xf>
    <xf numFmtId="0" fontId="17" fillId="0" borderId="0" xfId="2" applyFont="1" applyFill="1" applyBorder="1" applyAlignment="1" applyProtection="1">
      <alignment vertical="center"/>
      <protection hidden="1"/>
    </xf>
    <xf numFmtId="0" fontId="14" fillId="4" borderId="0" xfId="2" applyFont="1" applyFill="1" applyBorder="1" applyAlignment="1">
      <alignment vertical="center" wrapText="1"/>
    </xf>
    <xf numFmtId="4" fontId="28" fillId="4" borderId="0" xfId="6" applyNumberFormat="1" applyFont="1" applyFill="1"/>
    <xf numFmtId="2" fontId="17" fillId="4" borderId="0" xfId="6" applyNumberFormat="1" applyFont="1" applyFill="1" applyAlignment="1">
      <alignment vertical="center"/>
    </xf>
    <xf numFmtId="0" fontId="15" fillId="4" borderId="0" xfId="2" applyFont="1" applyFill="1" applyBorder="1" applyAlignment="1">
      <alignment horizontal="center" vertical="center"/>
    </xf>
    <xf numFmtId="0" fontId="17" fillId="4" borderId="0" xfId="2" applyFont="1" applyFill="1" applyBorder="1" applyAlignment="1">
      <alignment vertical="center"/>
    </xf>
    <xf numFmtId="4" fontId="20" fillId="0" borderId="11" xfId="2" applyNumberFormat="1" applyFont="1" applyFill="1" applyBorder="1" applyAlignment="1" applyProtection="1">
      <alignment horizontal="center"/>
      <protection hidden="1"/>
    </xf>
    <xf numFmtId="4" fontId="20" fillId="0" borderId="27" xfId="2" applyNumberFormat="1" applyFont="1" applyFill="1" applyBorder="1" applyAlignment="1" applyProtection="1">
      <alignment horizontal="center"/>
      <protection hidden="1"/>
    </xf>
    <xf numFmtId="4" fontId="20" fillId="0" borderId="5" xfId="2" applyNumberFormat="1" applyFont="1" applyFill="1" applyBorder="1" applyAlignment="1" applyProtection="1">
      <alignment horizontal="center"/>
      <protection hidden="1"/>
    </xf>
    <xf numFmtId="0" fontId="47" fillId="0" borderId="0" xfId="2" applyFont="1" applyBorder="1" applyAlignment="1">
      <alignment vertical="top"/>
    </xf>
    <xf numFmtId="0" fontId="12" fillId="0" borderId="0" xfId="2" applyFont="1" applyBorder="1" applyAlignment="1">
      <alignment horizontal="center" vertical="center" wrapText="1"/>
    </xf>
    <xf numFmtId="0" fontId="48" fillId="0" borderId="0" xfId="2" applyFont="1" applyBorder="1" applyAlignment="1">
      <alignment wrapText="1"/>
    </xf>
    <xf numFmtId="0" fontId="12" fillId="0" borderId="0" xfId="2" applyFont="1" applyBorder="1" applyAlignment="1">
      <alignment wrapText="1"/>
    </xf>
    <xf numFmtId="0" fontId="48" fillId="4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4" fontId="28" fillId="4" borderId="0" xfId="2" applyNumberFormat="1" applyFont="1" applyFill="1" applyBorder="1" applyAlignment="1">
      <alignment wrapText="1"/>
    </xf>
    <xf numFmtId="0" fontId="17" fillId="0" borderId="0" xfId="0" applyFont="1" applyBorder="1"/>
    <xf numFmtId="2" fontId="12" fillId="2" borderId="0" xfId="2" applyNumberFormat="1" applyFont="1" applyFill="1" applyBorder="1" applyAlignment="1">
      <alignment wrapText="1"/>
    </xf>
    <xf numFmtId="0" fontId="12" fillId="2" borderId="0" xfId="2" applyFont="1" applyFill="1" applyBorder="1" applyAlignment="1">
      <alignment wrapText="1"/>
    </xf>
    <xf numFmtId="0" fontId="17" fillId="0" borderId="0" xfId="2" applyFont="1" applyBorder="1" applyAlignment="1">
      <alignment wrapText="1"/>
    </xf>
    <xf numFmtId="4" fontId="17" fillId="0" borderId="0" xfId="6" applyNumberFormat="1" applyFont="1" applyBorder="1" applyProtection="1">
      <protection hidden="1"/>
    </xf>
    <xf numFmtId="4" fontId="17" fillId="4" borderId="0" xfId="6" applyNumberFormat="1" applyFont="1" applyFill="1" applyBorder="1" applyProtection="1">
      <protection hidden="1"/>
    </xf>
    <xf numFmtId="0" fontId="17" fillId="4" borderId="0" xfId="2" applyFont="1" applyFill="1" applyBorder="1" applyAlignment="1">
      <alignment wrapText="1"/>
    </xf>
    <xf numFmtId="0" fontId="17" fillId="2" borderId="0" xfId="2" applyFont="1" applyFill="1" applyBorder="1" applyAlignment="1">
      <alignment wrapText="1"/>
    </xf>
    <xf numFmtId="2" fontId="17" fillId="2" borderId="0" xfId="0" applyNumberFormat="1" applyFont="1" applyFill="1" applyBorder="1" applyProtection="1">
      <protection hidden="1"/>
    </xf>
    <xf numFmtId="0" fontId="28" fillId="0" borderId="0" xfId="2" applyFont="1" applyBorder="1"/>
    <xf numFmtId="4" fontId="12" fillId="2" borderId="0" xfId="2" applyNumberFormat="1" applyFont="1" applyFill="1" applyBorder="1" applyAlignment="1">
      <alignment horizontal="center" vertical="center" wrapText="1"/>
    </xf>
    <xf numFmtId="4" fontId="20" fillId="0" borderId="23" xfId="2" applyNumberFormat="1" applyFont="1" applyFill="1" applyBorder="1" applyAlignment="1" applyProtection="1">
      <alignment horizontal="center"/>
      <protection hidden="1"/>
    </xf>
    <xf numFmtId="4" fontId="14" fillId="0" borderId="4" xfId="2" applyNumberFormat="1" applyFont="1" applyFill="1" applyBorder="1" applyAlignment="1" applyProtection="1">
      <alignment horizontal="center" vertical="center"/>
      <protection hidden="1"/>
    </xf>
    <xf numFmtId="4" fontId="17" fillId="8" borderId="11" xfId="2" applyNumberFormat="1" applyFont="1" applyFill="1" applyBorder="1" applyAlignment="1">
      <alignment horizontal="center"/>
    </xf>
    <xf numFmtId="4" fontId="17" fillId="8" borderId="7" xfId="2" applyNumberFormat="1" applyFont="1" applyFill="1" applyBorder="1" applyAlignment="1">
      <alignment horizontal="center"/>
    </xf>
    <xf numFmtId="4" fontId="17" fillId="8" borderId="27" xfId="2" applyNumberFormat="1" applyFont="1" applyFill="1" applyBorder="1" applyAlignment="1">
      <alignment horizontal="center" vertical="center" wrapText="1"/>
    </xf>
    <xf numFmtId="4" fontId="20" fillId="8" borderId="40" xfId="2" applyNumberFormat="1" applyFont="1" applyFill="1" applyBorder="1" applyAlignment="1" applyProtection="1">
      <alignment horizontal="center" vertical="center" wrapText="1"/>
      <protection hidden="1"/>
    </xf>
    <xf numFmtId="4" fontId="20" fillId="8" borderId="48" xfId="2" applyNumberFormat="1" applyFont="1" applyFill="1" applyBorder="1" applyAlignment="1" applyProtection="1">
      <alignment horizontal="center"/>
      <protection hidden="1"/>
    </xf>
    <xf numFmtId="4" fontId="20" fillId="8" borderId="48" xfId="2" applyNumberFormat="1" applyFont="1" applyFill="1" applyBorder="1" applyAlignment="1" applyProtection="1">
      <alignment horizontal="center" vertical="center" wrapText="1"/>
      <protection hidden="1"/>
    </xf>
    <xf numFmtId="4" fontId="20" fillId="8" borderId="86" xfId="2" applyNumberFormat="1" applyFont="1" applyFill="1" applyBorder="1" applyAlignment="1" applyProtection="1">
      <alignment horizontal="center" vertical="center" wrapText="1"/>
      <protection hidden="1"/>
    </xf>
    <xf numFmtId="4" fontId="20" fillId="8" borderId="49" xfId="2" applyNumberFormat="1" applyFont="1" applyFill="1" applyBorder="1" applyAlignment="1" applyProtection="1">
      <alignment horizontal="center" vertical="center" wrapText="1"/>
      <protection hidden="1"/>
    </xf>
    <xf numFmtId="4" fontId="20" fillId="8" borderId="11" xfId="2" applyNumberFormat="1" applyFont="1" applyFill="1" applyBorder="1" applyAlignment="1" applyProtection="1">
      <alignment horizontal="center" vertical="center" wrapText="1"/>
      <protection hidden="1"/>
    </xf>
    <xf numFmtId="4" fontId="20" fillId="8" borderId="7" xfId="2" applyNumberFormat="1" applyFont="1" applyFill="1" applyBorder="1" applyAlignment="1" applyProtection="1">
      <alignment horizontal="center" vertical="center" wrapText="1"/>
      <protection hidden="1"/>
    </xf>
    <xf numFmtId="4" fontId="20" fillId="8" borderId="23" xfId="2" applyNumberFormat="1" applyFont="1" applyFill="1" applyBorder="1" applyAlignment="1" applyProtection="1">
      <alignment horizontal="center" vertical="center" wrapText="1"/>
      <protection hidden="1"/>
    </xf>
    <xf numFmtId="4" fontId="20" fillId="8" borderId="27" xfId="2" applyNumberFormat="1" applyFont="1" applyFill="1" applyBorder="1" applyAlignment="1" applyProtection="1">
      <alignment horizontal="center" vertical="center" wrapText="1"/>
      <protection hidden="1"/>
    </xf>
    <xf numFmtId="3" fontId="17" fillId="12" borderId="11" xfId="2" applyNumberFormat="1" applyFont="1" applyFill="1" applyBorder="1" applyAlignment="1" applyProtection="1">
      <alignment horizontal="center" vertical="center" wrapText="1"/>
      <protection hidden="1"/>
    </xf>
    <xf numFmtId="0" fontId="49" fillId="14" borderId="0" xfId="1" applyFont="1" applyFill="1" applyBorder="1"/>
    <xf numFmtId="4" fontId="20" fillId="0" borderId="8" xfId="2" applyNumberFormat="1" applyFont="1" applyFill="1" applyBorder="1" applyAlignment="1">
      <alignment horizontal="center" vertical="center"/>
    </xf>
    <xf numFmtId="2" fontId="28" fillId="0" borderId="0" xfId="2" applyNumberFormat="1" applyFont="1" applyBorder="1" applyAlignment="1">
      <alignment vertical="center"/>
    </xf>
    <xf numFmtId="2" fontId="17" fillId="0" borderId="0" xfId="2" applyNumberFormat="1" applyFont="1" applyBorder="1" applyAlignment="1">
      <alignment vertical="center"/>
    </xf>
    <xf numFmtId="4" fontId="20" fillId="8" borderId="5" xfId="2" applyNumberFormat="1" applyFont="1" applyFill="1" applyBorder="1" applyAlignment="1" applyProtection="1">
      <alignment horizontal="center" vertical="center"/>
      <protection hidden="1"/>
    </xf>
    <xf numFmtId="4" fontId="20" fillId="8" borderId="7" xfId="2" applyNumberFormat="1" applyFont="1" applyFill="1" applyBorder="1" applyAlignment="1" applyProtection="1">
      <alignment horizontal="center" vertical="center"/>
      <protection hidden="1"/>
    </xf>
    <xf numFmtId="4" fontId="20" fillId="8" borderId="27" xfId="2" applyNumberFormat="1" applyFont="1" applyFill="1" applyBorder="1" applyAlignment="1" applyProtection="1">
      <alignment horizontal="center" vertical="center"/>
      <protection hidden="1"/>
    </xf>
    <xf numFmtId="4" fontId="20" fillId="0" borderId="5" xfId="2" applyNumberFormat="1" applyFont="1" applyFill="1" applyBorder="1" applyAlignment="1">
      <alignment horizontal="center" vertical="center"/>
    </xf>
    <xf numFmtId="4" fontId="20" fillId="0" borderId="42" xfId="2" applyNumberFormat="1" applyFont="1" applyFill="1" applyBorder="1" applyAlignment="1">
      <alignment horizontal="center" vertical="center"/>
    </xf>
    <xf numFmtId="0" fontId="18" fillId="4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6" fillId="0" borderId="0" xfId="2" applyFont="1" applyBorder="1" applyAlignment="1">
      <alignment horizontal="center" vertical="top"/>
    </xf>
    <xf numFmtId="0" fontId="12" fillId="0" borderId="36" xfId="2" applyFont="1" applyBorder="1" applyAlignment="1">
      <alignment horizontal="center" vertical="center" wrapText="1"/>
    </xf>
    <xf numFmtId="0" fontId="17" fillId="0" borderId="41" xfId="2" applyFont="1" applyBorder="1" applyAlignment="1">
      <alignment horizontal="center" vertical="center" wrapText="1"/>
    </xf>
    <xf numFmtId="0" fontId="17" fillId="0" borderId="38" xfId="2" applyFont="1" applyBorder="1" applyAlignment="1">
      <alignment horizontal="center" vertical="center" wrapText="1"/>
    </xf>
    <xf numFmtId="0" fontId="17" fillId="4" borderId="37" xfId="2" applyFont="1" applyFill="1" applyBorder="1" applyAlignment="1">
      <alignment horizontal="left" vertical="center" wrapText="1"/>
    </xf>
    <xf numFmtId="0" fontId="17" fillId="4" borderId="14" xfId="2" applyFont="1" applyFill="1" applyBorder="1" applyAlignment="1">
      <alignment horizontal="left" vertical="center" wrapText="1"/>
    </xf>
    <xf numFmtId="0" fontId="17" fillId="4" borderId="9" xfId="2" applyFont="1" applyFill="1" applyBorder="1" applyAlignment="1">
      <alignment horizontal="left" vertical="center" wrapText="1"/>
    </xf>
    <xf numFmtId="0" fontId="20" fillId="4" borderId="47" xfId="2" applyFont="1" applyFill="1" applyBorder="1" applyAlignment="1">
      <alignment horizontal="left" vertical="center" wrapText="1"/>
    </xf>
    <xf numFmtId="0" fontId="20" fillId="4" borderId="45" xfId="2" applyFont="1" applyFill="1" applyBorder="1" applyAlignment="1">
      <alignment horizontal="left" vertical="center" wrapText="1"/>
    </xf>
    <xf numFmtId="0" fontId="20" fillId="4" borderId="46" xfId="2" applyFont="1" applyFill="1" applyBorder="1" applyAlignment="1">
      <alignment horizontal="left" vertical="center" wrapText="1"/>
    </xf>
    <xf numFmtId="0" fontId="20" fillId="4" borderId="32" xfId="2" applyFont="1" applyFill="1" applyBorder="1" applyAlignment="1">
      <alignment horizontal="left" vertical="center" wrapText="1"/>
    </xf>
    <xf numFmtId="0" fontId="20" fillId="4" borderId="0" xfId="2" applyFont="1" applyFill="1" applyBorder="1" applyAlignment="1">
      <alignment horizontal="left" vertical="center" wrapText="1"/>
    </xf>
    <xf numFmtId="0" fontId="20" fillId="4" borderId="33" xfId="2" applyFont="1" applyFill="1" applyBorder="1" applyAlignment="1">
      <alignment horizontal="left" vertical="center" wrapText="1"/>
    </xf>
    <xf numFmtId="0" fontId="20" fillId="4" borderId="15" xfId="2" applyFont="1" applyFill="1" applyBorder="1" applyAlignment="1">
      <alignment horizontal="left" vertical="center" wrapText="1"/>
    </xf>
    <xf numFmtId="0" fontId="20" fillId="4" borderId="16" xfId="2" applyFont="1" applyFill="1" applyBorder="1" applyAlignment="1">
      <alignment horizontal="left" vertical="center" wrapText="1"/>
    </xf>
    <xf numFmtId="0" fontId="20" fillId="4" borderId="17" xfId="2" applyFont="1" applyFill="1" applyBorder="1" applyAlignment="1">
      <alignment horizontal="left" vertical="center" wrapText="1"/>
    </xf>
    <xf numFmtId="14" fontId="16" fillId="0" borderId="0" xfId="2" applyNumberFormat="1" applyFont="1" applyBorder="1" applyAlignment="1">
      <alignment horizontal="center" vertical="top"/>
    </xf>
    <xf numFmtId="4" fontId="20" fillId="0" borderId="37" xfId="2" applyNumberFormat="1" applyFont="1" applyBorder="1" applyAlignment="1">
      <alignment horizontal="center" vertical="center" wrapText="1"/>
    </xf>
    <xf numFmtId="4" fontId="20" fillId="0" borderId="9" xfId="2" applyNumberFormat="1" applyFont="1" applyBorder="1" applyAlignment="1">
      <alignment horizontal="center" vertical="center" wrapText="1"/>
    </xf>
    <xf numFmtId="164" fontId="20" fillId="0" borderId="37" xfId="2" applyNumberFormat="1" applyFont="1" applyBorder="1" applyAlignment="1">
      <alignment horizontal="center" vertical="center" wrapText="1"/>
    </xf>
    <xf numFmtId="164" fontId="20" fillId="0" borderId="9" xfId="2" applyNumberFormat="1" applyFont="1" applyBorder="1" applyAlignment="1">
      <alignment horizontal="center" vertical="center" wrapText="1"/>
    </xf>
    <xf numFmtId="4" fontId="12" fillId="0" borderId="36" xfId="2" applyNumberFormat="1" applyFont="1" applyBorder="1" applyAlignment="1">
      <alignment horizontal="center" vertical="center" wrapText="1"/>
    </xf>
    <xf numFmtId="4" fontId="12" fillId="0" borderId="38" xfId="2" applyNumberFormat="1" applyFont="1" applyBorder="1" applyAlignment="1">
      <alignment horizontal="center" vertical="center" wrapText="1"/>
    </xf>
    <xf numFmtId="0" fontId="12" fillId="0" borderId="47" xfId="2" applyFont="1" applyBorder="1" applyAlignment="1">
      <alignment horizontal="left" vertical="center" wrapText="1"/>
    </xf>
    <xf numFmtId="0" fontId="17" fillId="0" borderId="45" xfId="2" applyFont="1" applyBorder="1" applyAlignment="1">
      <alignment horizontal="left" vertical="center" wrapText="1"/>
    </xf>
    <xf numFmtId="0" fontId="17" fillId="0" borderId="46" xfId="2" applyFont="1" applyBorder="1" applyAlignment="1">
      <alignment horizontal="left" vertical="center" wrapText="1"/>
    </xf>
    <xf numFmtId="0" fontId="17" fillId="0" borderId="15" xfId="2" applyFont="1" applyBorder="1" applyAlignment="1">
      <alignment horizontal="left" vertical="center" wrapText="1"/>
    </xf>
    <xf numFmtId="0" fontId="17" fillId="0" borderId="16" xfId="2" applyFont="1" applyBorder="1" applyAlignment="1">
      <alignment horizontal="left" vertical="center" wrapText="1"/>
    </xf>
    <xf numFmtId="0" fontId="17" fillId="0" borderId="17" xfId="2" applyFont="1" applyBorder="1" applyAlignment="1">
      <alignment horizontal="left" vertical="center" wrapText="1"/>
    </xf>
    <xf numFmtId="0" fontId="20" fillId="0" borderId="37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0" fontId="12" fillId="0" borderId="37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0" fontId="25" fillId="4" borderId="47" xfId="2" applyFont="1" applyFill="1" applyBorder="1" applyAlignment="1">
      <alignment horizontal="left" vertical="center" wrapText="1"/>
    </xf>
    <xf numFmtId="0" fontId="25" fillId="4" borderId="45" xfId="2" applyFont="1" applyFill="1" applyBorder="1" applyAlignment="1">
      <alignment horizontal="left" vertical="center" wrapText="1"/>
    </xf>
    <xf numFmtId="0" fontId="25" fillId="4" borderId="32" xfId="2" applyFont="1" applyFill="1" applyBorder="1" applyAlignment="1">
      <alignment horizontal="left" vertical="center" wrapText="1"/>
    </xf>
    <xf numFmtId="0" fontId="25" fillId="4" borderId="0" xfId="2" applyFont="1" applyFill="1" applyBorder="1" applyAlignment="1">
      <alignment horizontal="left" vertical="center" wrapText="1"/>
    </xf>
    <xf numFmtId="0" fontId="25" fillId="4" borderId="15" xfId="2" applyFont="1" applyFill="1" applyBorder="1" applyAlignment="1">
      <alignment horizontal="left" vertical="center" wrapText="1"/>
    </xf>
    <xf numFmtId="0" fontId="25" fillId="4" borderId="16" xfId="2" applyFont="1" applyFill="1" applyBorder="1" applyAlignment="1">
      <alignment horizontal="left" vertical="center" wrapText="1"/>
    </xf>
    <xf numFmtId="0" fontId="26" fillId="4" borderId="45" xfId="2" applyFont="1" applyFill="1" applyBorder="1" applyAlignment="1">
      <alignment horizontal="center" vertical="center" wrapText="1"/>
    </xf>
    <xf numFmtId="0" fontId="26" fillId="4" borderId="0" xfId="2" applyFont="1" applyFill="1" applyBorder="1" applyAlignment="1">
      <alignment horizontal="center" vertical="center" wrapText="1"/>
    </xf>
    <xf numFmtId="0" fontId="26" fillId="4" borderId="16" xfId="2" applyFont="1" applyFill="1" applyBorder="1" applyAlignment="1">
      <alignment horizontal="center" vertical="center" wrapText="1"/>
    </xf>
    <xf numFmtId="0" fontId="17" fillId="0" borderId="0" xfId="2" applyFont="1" applyAlignment="1">
      <alignment horizontal="left" vertical="top" wrapText="1"/>
    </xf>
    <xf numFmtId="0" fontId="20" fillId="4" borderId="47" xfId="2" applyFont="1" applyFill="1" applyBorder="1" applyAlignment="1">
      <alignment vertical="center" wrapText="1"/>
    </xf>
    <xf numFmtId="0" fontId="20" fillId="4" borderId="45" xfId="2" applyFont="1" applyFill="1" applyBorder="1" applyAlignment="1">
      <alignment vertical="center" wrapText="1"/>
    </xf>
    <xf numFmtId="0" fontId="20" fillId="4" borderId="46" xfId="2" applyFont="1" applyFill="1" applyBorder="1" applyAlignment="1">
      <alignment vertical="center" wrapText="1"/>
    </xf>
    <xf numFmtId="0" fontId="20" fillId="4" borderId="32" xfId="2" applyFont="1" applyFill="1" applyBorder="1" applyAlignment="1">
      <alignment vertical="center" wrapText="1"/>
    </xf>
    <xf numFmtId="0" fontId="20" fillId="4" borderId="0" xfId="2" applyFont="1" applyFill="1" applyBorder="1" applyAlignment="1">
      <alignment vertical="center" wrapText="1"/>
    </xf>
    <xf numFmtId="0" fontId="20" fillId="4" borderId="33" xfId="2" applyFont="1" applyFill="1" applyBorder="1" applyAlignment="1">
      <alignment vertical="center" wrapText="1"/>
    </xf>
    <xf numFmtId="0" fontId="20" fillId="4" borderId="15" xfId="2" applyFont="1" applyFill="1" applyBorder="1" applyAlignment="1">
      <alignment vertical="center" wrapText="1"/>
    </xf>
    <xf numFmtId="0" fontId="20" fillId="4" borderId="16" xfId="2" applyFont="1" applyFill="1" applyBorder="1" applyAlignment="1">
      <alignment vertical="center" wrapText="1"/>
    </xf>
    <xf numFmtId="0" fontId="20" fillId="4" borderId="17" xfId="2" applyFont="1" applyFill="1" applyBorder="1" applyAlignment="1">
      <alignment vertical="center" wrapText="1"/>
    </xf>
    <xf numFmtId="0" fontId="17" fillId="0" borderId="0" xfId="2" applyFont="1" applyAlignment="1">
      <alignment vertical="top" wrapText="1"/>
    </xf>
    <xf numFmtId="0" fontId="20" fillId="0" borderId="0" xfId="2" applyFont="1" applyAlignment="1">
      <alignment vertical="top" wrapText="1"/>
    </xf>
    <xf numFmtId="4" fontId="17" fillId="0" borderId="9" xfId="2" applyNumberFormat="1" applyFont="1" applyBorder="1" applyAlignment="1">
      <alignment horizontal="center" vertical="center" wrapText="1"/>
    </xf>
    <xf numFmtId="0" fontId="19" fillId="4" borderId="8" xfId="2" applyFont="1" applyFill="1" applyBorder="1" applyAlignment="1">
      <alignment horizontal="left" vertical="center"/>
    </xf>
    <xf numFmtId="0" fontId="14" fillId="0" borderId="0" xfId="2" applyFont="1" applyBorder="1" applyAlignment="1">
      <alignment horizontal="center" vertical="top"/>
    </xf>
    <xf numFmtId="0" fontId="15" fillId="0" borderId="0" xfId="2" applyFont="1" applyAlignment="1">
      <alignment horizontal="center" vertical="top"/>
    </xf>
    <xf numFmtId="0" fontId="15" fillId="0" borderId="0" xfId="2" applyFont="1" applyBorder="1" applyAlignment="1">
      <alignment horizontal="center" vertical="top"/>
    </xf>
    <xf numFmtId="14" fontId="14" fillId="0" borderId="0" xfId="2" applyNumberFormat="1" applyFont="1" applyBorder="1" applyAlignment="1">
      <alignment horizontal="center" vertical="top"/>
    </xf>
    <xf numFmtId="0" fontId="17" fillId="0" borderId="14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9" fillId="4" borderId="47" xfId="2" applyFont="1" applyFill="1" applyBorder="1" applyAlignment="1">
      <alignment horizontal="left" vertical="center" wrapText="1"/>
    </xf>
    <xf numFmtId="0" fontId="19" fillId="4" borderId="45" xfId="2" applyFont="1" applyFill="1" applyBorder="1" applyAlignment="1">
      <alignment horizontal="left" vertical="center" wrapText="1"/>
    </xf>
    <xf numFmtId="0" fontId="19" fillId="4" borderId="32" xfId="2" applyFont="1" applyFill="1" applyBorder="1" applyAlignment="1">
      <alignment horizontal="left" vertical="center" wrapText="1"/>
    </xf>
    <xf numFmtId="0" fontId="19" fillId="4" borderId="0" xfId="2" applyFont="1" applyFill="1" applyBorder="1" applyAlignment="1">
      <alignment horizontal="left" vertical="center" wrapText="1"/>
    </xf>
    <xf numFmtId="0" fontId="17" fillId="4" borderId="14" xfId="2" applyFont="1" applyFill="1" applyBorder="1" applyAlignment="1">
      <alignment horizontal="left" vertical="top" wrapText="1"/>
    </xf>
    <xf numFmtId="0" fontId="17" fillId="4" borderId="37" xfId="2" applyFont="1" applyFill="1" applyBorder="1" applyAlignment="1">
      <alignment horizontal="left" vertical="top" wrapText="1"/>
    </xf>
    <xf numFmtId="0" fontId="19" fillId="4" borderId="9" xfId="2" applyFont="1" applyFill="1" applyBorder="1" applyAlignment="1">
      <alignment horizontal="left" vertical="center"/>
    </xf>
    <xf numFmtId="0" fontId="19" fillId="4" borderId="46" xfId="2" applyFont="1" applyFill="1" applyBorder="1" applyAlignment="1">
      <alignment horizontal="left" vertical="center" wrapText="1"/>
    </xf>
    <xf numFmtId="0" fontId="19" fillId="4" borderId="33" xfId="2" applyFont="1" applyFill="1" applyBorder="1" applyAlignment="1">
      <alignment horizontal="left" vertical="center" wrapText="1"/>
    </xf>
    <xf numFmtId="0" fontId="19" fillId="4" borderId="15" xfId="2" applyFont="1" applyFill="1" applyBorder="1" applyAlignment="1">
      <alignment horizontal="left" vertical="center" wrapText="1"/>
    </xf>
    <xf numFmtId="0" fontId="19" fillId="4" borderId="16" xfId="2" applyFont="1" applyFill="1" applyBorder="1" applyAlignment="1">
      <alignment horizontal="left" vertical="center" wrapText="1"/>
    </xf>
    <xf numFmtId="0" fontId="19" fillId="4" borderId="17" xfId="2" applyFont="1" applyFill="1" applyBorder="1" applyAlignment="1">
      <alignment horizontal="left" vertical="center" wrapText="1"/>
    </xf>
    <xf numFmtId="0" fontId="17" fillId="0" borderId="0" xfId="2" applyFont="1" applyBorder="1" applyAlignment="1">
      <alignment horizontal="left" vertical="top" wrapText="1"/>
    </xf>
    <xf numFmtId="0" fontId="19" fillId="0" borderId="47" xfId="2" applyFont="1" applyFill="1" applyBorder="1" applyAlignment="1">
      <alignment horizontal="left" vertical="center" wrapText="1"/>
    </xf>
    <xf numFmtId="0" fontId="19" fillId="0" borderId="45" xfId="2" applyFont="1" applyFill="1" applyBorder="1" applyAlignment="1">
      <alignment horizontal="left" vertical="center" wrapText="1"/>
    </xf>
    <xf numFmtId="0" fontId="19" fillId="0" borderId="46" xfId="2" applyFont="1" applyFill="1" applyBorder="1" applyAlignment="1">
      <alignment horizontal="left" vertical="center" wrapText="1"/>
    </xf>
    <xf numFmtId="0" fontId="19" fillId="0" borderId="15" xfId="2" applyFont="1" applyFill="1" applyBorder="1" applyAlignment="1">
      <alignment horizontal="left" vertical="center" wrapText="1"/>
    </xf>
    <xf numFmtId="0" fontId="19" fillId="0" borderId="16" xfId="2" applyFont="1" applyFill="1" applyBorder="1" applyAlignment="1">
      <alignment horizontal="left" vertical="center" wrapText="1"/>
    </xf>
    <xf numFmtId="0" fontId="19" fillId="0" borderId="17" xfId="2" applyFont="1" applyFill="1" applyBorder="1" applyAlignment="1">
      <alignment horizontal="left" vertical="center" wrapText="1"/>
    </xf>
    <xf numFmtId="0" fontId="17" fillId="0" borderId="37" xfId="2" applyFont="1" applyFill="1" applyBorder="1" applyAlignment="1">
      <alignment horizontal="left" vertical="center" wrapText="1"/>
    </xf>
    <xf numFmtId="0" fontId="17" fillId="0" borderId="9" xfId="2" applyFont="1" applyFill="1" applyBorder="1" applyAlignment="1">
      <alignment horizontal="left" vertical="center" wrapText="1"/>
    </xf>
    <xf numFmtId="0" fontId="19" fillId="0" borderId="8" xfId="2" applyFont="1" applyFill="1" applyBorder="1" applyAlignment="1">
      <alignment horizontal="left" vertical="center" wrapText="1"/>
    </xf>
    <xf numFmtId="0" fontId="29" fillId="0" borderId="8" xfId="2" applyFont="1" applyFill="1" applyBorder="1" applyAlignment="1">
      <alignment horizontal="left" vertical="center" wrapText="1"/>
    </xf>
    <xf numFmtId="0" fontId="17" fillId="4" borderId="37" xfId="2" applyFont="1" applyFill="1" applyBorder="1" applyAlignment="1">
      <alignment horizontal="center" vertical="center" wrapText="1"/>
    </xf>
    <xf numFmtId="0" fontId="17" fillId="4" borderId="14" xfId="2" applyFont="1" applyFill="1" applyBorder="1" applyAlignment="1">
      <alignment horizontal="center" vertical="center" wrapText="1"/>
    </xf>
    <xf numFmtId="0" fontId="17" fillId="4" borderId="9" xfId="2" applyFont="1" applyFill="1" applyBorder="1" applyAlignment="1">
      <alignment horizontal="center" vertical="center" wrapText="1"/>
    </xf>
    <xf numFmtId="0" fontId="17" fillId="0" borderId="37" xfId="2" applyFont="1" applyFill="1" applyBorder="1" applyAlignment="1">
      <alignment horizontal="left" vertical="top" wrapText="1"/>
    </xf>
    <xf numFmtId="0" fontId="17" fillId="0" borderId="9" xfId="2" applyFont="1" applyFill="1" applyBorder="1" applyAlignment="1">
      <alignment horizontal="left" vertical="top" wrapText="1"/>
    </xf>
    <xf numFmtId="0" fontId="17" fillId="0" borderId="0" xfId="2" applyFont="1" applyFill="1" applyAlignment="1">
      <alignment vertical="top" wrapText="1"/>
    </xf>
    <xf numFmtId="0" fontId="17" fillId="0" borderId="0" xfId="2" applyFont="1" applyAlignment="1">
      <alignment horizontal="left" vertical="top"/>
    </xf>
    <xf numFmtId="0" fontId="17" fillId="4" borderId="0" xfId="2" applyFont="1" applyFill="1" applyAlignment="1">
      <alignment vertical="top" wrapText="1"/>
    </xf>
    <xf numFmtId="0" fontId="20" fillId="0" borderId="47" xfId="2" applyFont="1" applyFill="1" applyBorder="1" applyAlignment="1">
      <alignment horizontal="left" vertical="center"/>
    </xf>
    <xf numFmtId="0" fontId="20" fillId="0" borderId="45" xfId="2" applyFont="1" applyFill="1" applyBorder="1" applyAlignment="1">
      <alignment horizontal="left" vertical="center"/>
    </xf>
    <xf numFmtId="0" fontId="20" fillId="0" borderId="46" xfId="2" applyFont="1" applyFill="1" applyBorder="1" applyAlignment="1">
      <alignment horizontal="left" vertical="center"/>
    </xf>
    <xf numFmtId="0" fontId="20" fillId="0" borderId="32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left" vertical="center"/>
    </xf>
    <xf numFmtId="0" fontId="20" fillId="0" borderId="33" xfId="2" applyFont="1" applyFill="1" applyBorder="1" applyAlignment="1">
      <alignment horizontal="left" vertical="center"/>
    </xf>
    <xf numFmtId="0" fontId="17" fillId="0" borderId="14" xfId="2" applyFont="1" applyFill="1" applyBorder="1" applyAlignment="1">
      <alignment horizontal="left" vertical="center" wrapText="1"/>
    </xf>
    <xf numFmtId="0" fontId="20" fillId="0" borderId="15" xfId="2" applyFont="1" applyFill="1" applyBorder="1" applyAlignment="1">
      <alignment horizontal="left" vertical="center"/>
    </xf>
    <xf numFmtId="0" fontId="20" fillId="0" borderId="16" xfId="2" applyFont="1" applyFill="1" applyBorder="1" applyAlignment="1">
      <alignment horizontal="left" vertical="center"/>
    </xf>
    <xf numFmtId="0" fontId="20" fillId="0" borderId="17" xfId="2" applyFont="1" applyFill="1" applyBorder="1" applyAlignment="1">
      <alignment horizontal="left" vertical="center"/>
    </xf>
    <xf numFmtId="0" fontId="12" fillId="0" borderId="47" xfId="2" applyFont="1" applyBorder="1" applyAlignment="1">
      <alignment horizontal="center" vertical="center" wrapText="1"/>
    </xf>
    <xf numFmtId="0" fontId="17" fillId="0" borderId="45" xfId="2" applyFont="1" applyBorder="1" applyAlignment="1">
      <alignment horizontal="center" vertical="center" wrapText="1"/>
    </xf>
    <xf numFmtId="0" fontId="17" fillId="0" borderId="46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17" fillId="0" borderId="17" xfId="2" applyFont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center" vertical="center" wrapText="1"/>
    </xf>
    <xf numFmtId="4" fontId="14" fillId="4" borderId="0" xfId="2" applyNumberFormat="1" applyFont="1" applyFill="1" applyAlignment="1">
      <alignment horizontal="left" vertical="top" wrapText="1"/>
    </xf>
    <xf numFmtId="4" fontId="15" fillId="4" borderId="0" xfId="2" applyNumberFormat="1" applyFont="1" applyFill="1" applyAlignment="1">
      <alignment horizontal="left" vertical="top" wrapText="1"/>
    </xf>
    <xf numFmtId="0" fontId="16" fillId="0" borderId="0" xfId="2" applyFont="1" applyFill="1" applyBorder="1" applyAlignment="1">
      <alignment horizontal="center" vertical="top"/>
    </xf>
    <xf numFmtId="0" fontId="18" fillId="0" borderId="0" xfId="2" applyFont="1" applyFill="1" applyBorder="1" applyAlignment="1">
      <alignment horizontal="center" vertical="top"/>
    </xf>
    <xf numFmtId="14" fontId="16" fillId="0" borderId="0" xfId="2" applyNumberFormat="1" applyFont="1" applyFill="1" applyBorder="1" applyAlignment="1">
      <alignment horizontal="center" vertical="top"/>
    </xf>
    <xf numFmtId="0" fontId="14" fillId="4" borderId="36" xfId="2" applyFont="1" applyFill="1" applyBorder="1" applyAlignment="1">
      <alignment horizontal="center" vertical="center" wrapText="1"/>
    </xf>
    <xf numFmtId="0" fontId="14" fillId="4" borderId="41" xfId="2" applyFont="1" applyFill="1" applyBorder="1" applyAlignment="1">
      <alignment horizontal="center" vertical="center" wrapText="1"/>
    </xf>
    <xf numFmtId="0" fontId="14" fillId="4" borderId="38" xfId="2" applyFont="1" applyFill="1" applyBorder="1" applyAlignment="1">
      <alignment horizontal="center" vertical="center" wrapText="1"/>
    </xf>
    <xf numFmtId="9" fontId="30" fillId="7" borderId="80" xfId="2" applyNumberFormat="1" applyFont="1" applyFill="1" applyBorder="1" applyAlignment="1" applyProtection="1">
      <alignment horizontal="center" vertical="center"/>
      <protection locked="0"/>
    </xf>
    <xf numFmtId="9" fontId="30" fillId="7" borderId="82" xfId="2" applyNumberFormat="1" applyFont="1" applyFill="1" applyBorder="1" applyAlignment="1" applyProtection="1">
      <alignment horizontal="center" vertical="center"/>
      <protection locked="0"/>
    </xf>
    <xf numFmtId="0" fontId="14" fillId="4" borderId="37" xfId="2" applyFont="1" applyFill="1" applyBorder="1" applyAlignment="1">
      <alignment horizontal="center" vertical="center" wrapText="1"/>
    </xf>
    <xf numFmtId="0" fontId="14" fillId="4" borderId="9" xfId="2" applyFont="1" applyFill="1" applyBorder="1" applyAlignment="1">
      <alignment horizontal="center" vertical="center" wrapText="1"/>
    </xf>
    <xf numFmtId="0" fontId="15" fillId="4" borderId="0" xfId="2" applyFont="1" applyFill="1" applyBorder="1" applyAlignment="1">
      <alignment horizontal="left" vertical="top" wrapText="1"/>
    </xf>
    <xf numFmtId="0" fontId="15" fillId="4" borderId="0" xfId="2" applyFont="1" applyFill="1" applyAlignment="1">
      <alignment horizontal="left" vertical="top" wrapText="1"/>
    </xf>
    <xf numFmtId="0" fontId="15" fillId="4" borderId="0" xfId="2" applyFont="1" applyFill="1" applyAlignment="1">
      <alignment horizontal="left" vertical="top"/>
    </xf>
    <xf numFmtId="0" fontId="14" fillId="4" borderId="0" xfId="2" applyFont="1" applyFill="1" applyAlignment="1">
      <alignment horizontal="left" vertical="top"/>
    </xf>
    <xf numFmtId="0" fontId="27" fillId="7" borderId="76" xfId="2" applyFont="1" applyFill="1" applyBorder="1" applyAlignment="1">
      <alignment horizontal="center" vertical="top"/>
    </xf>
    <xf numFmtId="0" fontId="27" fillId="7" borderId="88" xfId="2" applyFont="1" applyFill="1" applyBorder="1" applyAlignment="1">
      <alignment horizontal="center" vertical="top"/>
    </xf>
    <xf numFmtId="0" fontId="14" fillId="4" borderId="8" xfId="2" applyFont="1" applyFill="1" applyBorder="1" applyAlignment="1">
      <alignment horizontal="center" vertical="center" wrapText="1"/>
    </xf>
    <xf numFmtId="0" fontId="14" fillId="4" borderId="68" xfId="2" applyFont="1" applyFill="1" applyBorder="1" applyAlignment="1">
      <alignment horizontal="center" vertical="center" wrapText="1"/>
    </xf>
    <xf numFmtId="0" fontId="14" fillId="4" borderId="66" xfId="2" applyFont="1" applyFill="1" applyBorder="1" applyAlignment="1">
      <alignment horizontal="center" vertical="center" wrapText="1"/>
    </xf>
    <xf numFmtId="0" fontId="17" fillId="4" borderId="0" xfId="2" applyFont="1" applyFill="1" applyBorder="1" applyAlignment="1">
      <alignment horizontal="left" vertical="top" wrapText="1"/>
    </xf>
    <xf numFmtId="0" fontId="14" fillId="4" borderId="67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left" vertical="top"/>
    </xf>
    <xf numFmtId="0" fontId="17" fillId="4" borderId="0" xfId="2" applyFont="1" applyFill="1" applyAlignment="1">
      <alignment horizontal="left" vertical="top" wrapText="1"/>
    </xf>
    <xf numFmtId="0" fontId="14" fillId="4" borderId="69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14" fillId="0" borderId="38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4" fillId="0" borderId="37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20" fillId="0" borderId="38" xfId="2" applyFont="1" applyBorder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20" fillId="0" borderId="0" xfId="2" applyFont="1" applyAlignment="1">
      <alignment horizontal="left" vertical="top"/>
    </xf>
    <xf numFmtId="0" fontId="8" fillId="4" borderId="0" xfId="2" applyFont="1" applyFill="1" applyBorder="1" applyAlignment="1">
      <alignment horizontal="center"/>
    </xf>
    <xf numFmtId="14" fontId="8" fillId="4" borderId="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37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8" fillId="2" borderId="47" xfId="2" applyFont="1" applyFill="1" applyBorder="1" applyAlignment="1">
      <alignment horizontal="center" vertical="center" wrapText="1"/>
    </xf>
    <xf numFmtId="0" fontId="8" fillId="2" borderId="45" xfId="2" applyFont="1" applyFill="1" applyBorder="1" applyAlignment="1">
      <alignment horizontal="center" vertical="center" wrapText="1"/>
    </xf>
    <xf numFmtId="0" fontId="8" fillId="2" borderId="46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4" fillId="2" borderId="37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7" xfId="2" applyFont="1" applyFill="1" applyBorder="1" applyAlignment="1">
      <alignment horizontal="center" vertical="center" wrapText="1"/>
    </xf>
    <xf numFmtId="0" fontId="8" fillId="0" borderId="36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45" xfId="2" applyFont="1" applyFill="1" applyBorder="1" applyAlignment="1">
      <alignment horizontal="center" vertical="center"/>
    </xf>
    <xf numFmtId="0" fontId="8" fillId="0" borderId="38" xfId="2" applyFont="1" applyFill="1" applyBorder="1" applyAlignment="1">
      <alignment horizontal="center" vertical="center"/>
    </xf>
    <xf numFmtId="3" fontId="8" fillId="2" borderId="36" xfId="2" applyNumberFormat="1" applyFont="1" applyFill="1" applyBorder="1" applyAlignment="1">
      <alignment horizontal="center" vertical="center" wrapText="1"/>
    </xf>
    <xf numFmtId="3" fontId="8" fillId="2" borderId="38" xfId="2" applyNumberFormat="1" applyFont="1" applyFill="1" applyBorder="1" applyAlignment="1">
      <alignment horizontal="center" vertical="center" wrapText="1"/>
    </xf>
    <xf numFmtId="0" fontId="8" fillId="0" borderId="36" xfId="2" applyFont="1" applyFill="1" applyBorder="1" applyAlignment="1">
      <alignment horizontal="center" vertical="center" wrapText="1"/>
    </xf>
    <xf numFmtId="0" fontId="8" fillId="0" borderId="41" xfId="2" applyFont="1" applyFill="1" applyBorder="1" applyAlignment="1">
      <alignment horizontal="center" vertical="center" wrapText="1"/>
    </xf>
    <xf numFmtId="0" fontId="8" fillId="0" borderId="38" xfId="2" applyFont="1" applyFill="1" applyBorder="1" applyAlignment="1">
      <alignment horizontal="center" vertical="center" wrapText="1"/>
    </xf>
    <xf numFmtId="0" fontId="44" fillId="0" borderId="36" xfId="2" applyFont="1" applyFill="1" applyBorder="1" applyAlignment="1">
      <alignment horizontal="center" vertical="center"/>
    </xf>
    <xf numFmtId="0" fontId="44" fillId="0" borderId="41" xfId="2" applyFont="1" applyFill="1" applyBorder="1" applyAlignment="1">
      <alignment horizontal="center" vertical="center"/>
    </xf>
    <xf numFmtId="0" fontId="44" fillId="0" borderId="16" xfId="2" applyFont="1" applyFill="1" applyBorder="1" applyAlignment="1">
      <alignment horizontal="center" vertical="center"/>
    </xf>
    <xf numFmtId="0" fontId="44" fillId="0" borderId="38" xfId="2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wrapText="1"/>
    </xf>
    <xf numFmtId="0" fontId="7" fillId="4" borderId="0" xfId="2" applyFont="1" applyFill="1" applyAlignment="1">
      <alignment horizontal="left" vertical="top" wrapText="1"/>
    </xf>
    <xf numFmtId="0" fontId="7" fillId="2" borderId="0" xfId="2" applyFont="1" applyFill="1" applyAlignment="1">
      <alignment horizontal="left" wrapText="1"/>
    </xf>
    <xf numFmtId="0" fontId="20" fillId="0" borderId="36" xfId="16" applyFont="1" applyFill="1" applyBorder="1" applyAlignment="1">
      <alignment horizontal="center" vertical="center" wrapText="1"/>
    </xf>
    <xf numFmtId="0" fontId="20" fillId="0" borderId="41" xfId="16" applyFont="1" applyFill="1" applyBorder="1" applyAlignment="1">
      <alignment horizontal="center" vertical="center" wrapText="1"/>
    </xf>
    <xf numFmtId="0" fontId="20" fillId="0" borderId="38" xfId="16" applyFont="1" applyFill="1" applyBorder="1" applyAlignment="1">
      <alignment horizontal="center" vertical="center" wrapText="1"/>
    </xf>
    <xf numFmtId="0" fontId="16" fillId="4" borderId="0" xfId="2" applyFont="1" applyFill="1" applyBorder="1" applyAlignment="1">
      <alignment horizontal="center" vertical="top" wrapText="1"/>
    </xf>
    <xf numFmtId="14" fontId="16" fillId="4" borderId="0" xfId="2" applyNumberFormat="1" applyFont="1" applyFill="1" applyBorder="1" applyAlignment="1">
      <alignment horizontal="center" vertical="top" wrapText="1"/>
    </xf>
    <xf numFmtId="0" fontId="20" fillId="4" borderId="0" xfId="2" applyFont="1" applyFill="1" applyBorder="1" applyAlignment="1">
      <alignment horizontal="center" vertical="top" wrapText="1"/>
    </xf>
    <xf numFmtId="3" fontId="20" fillId="0" borderId="36" xfId="16" applyNumberFormat="1" applyFont="1" applyFill="1" applyBorder="1" applyAlignment="1" applyProtection="1">
      <alignment horizontal="center" vertical="center" wrapText="1"/>
      <protection locked="0"/>
    </xf>
    <xf numFmtId="3" fontId="20" fillId="0" borderId="41" xfId="16" applyNumberFormat="1" applyFont="1" applyFill="1" applyBorder="1" applyAlignment="1" applyProtection="1">
      <alignment horizontal="center" vertical="center" wrapText="1"/>
      <protection locked="0"/>
    </xf>
    <xf numFmtId="3" fontId="20" fillId="0" borderId="38" xfId="16" applyNumberFormat="1" applyFont="1" applyFill="1" applyBorder="1" applyAlignment="1" applyProtection="1">
      <alignment horizontal="center" vertical="center" wrapText="1"/>
      <protection locked="0"/>
    </xf>
    <xf numFmtId="3" fontId="17" fillId="4" borderId="36" xfId="16" applyNumberFormat="1" applyFont="1" applyFill="1" applyBorder="1" applyAlignment="1" applyProtection="1">
      <alignment horizontal="center" vertical="center" wrapText="1"/>
      <protection locked="0"/>
    </xf>
    <xf numFmtId="3" fontId="17" fillId="4" borderId="38" xfId="16" applyNumberFormat="1" applyFont="1" applyFill="1" applyBorder="1" applyAlignment="1" applyProtection="1">
      <alignment horizontal="center" vertical="center" wrapText="1"/>
      <protection locked="0"/>
    </xf>
    <xf numFmtId="4" fontId="20" fillId="0" borderId="51" xfId="16" applyNumberFormat="1" applyFont="1" applyFill="1" applyBorder="1" applyAlignment="1" applyProtection="1">
      <alignment horizontal="center" wrapText="1"/>
      <protection hidden="1"/>
    </xf>
    <xf numFmtId="4" fontId="20" fillId="0" borderId="40" xfId="16" applyNumberFormat="1" applyFont="1" applyFill="1" applyBorder="1" applyAlignment="1" applyProtection="1">
      <alignment horizontal="center" wrapText="1"/>
      <protection hidden="1"/>
    </xf>
    <xf numFmtId="4" fontId="20" fillId="0" borderId="42" xfId="16" applyNumberFormat="1" applyFont="1" applyFill="1" applyBorder="1" applyAlignment="1" applyProtection="1">
      <alignment horizontal="center" wrapText="1"/>
      <protection hidden="1"/>
    </xf>
    <xf numFmtId="4" fontId="20" fillId="0" borderId="48" xfId="16" applyNumberFormat="1" applyFont="1" applyFill="1" applyBorder="1" applyAlignment="1" applyProtection="1">
      <alignment horizontal="center" wrapText="1"/>
      <protection hidden="1"/>
    </xf>
    <xf numFmtId="4" fontId="20" fillId="0" borderId="43" xfId="16" applyNumberFormat="1" applyFont="1" applyFill="1" applyBorder="1" applyAlignment="1" applyProtection="1">
      <alignment horizontal="center" wrapText="1"/>
      <protection hidden="1"/>
    </xf>
    <xf numFmtId="4" fontId="20" fillId="0" borderId="49" xfId="16" applyNumberFormat="1" applyFont="1" applyFill="1" applyBorder="1" applyAlignment="1" applyProtection="1">
      <alignment horizontal="center" wrapText="1"/>
      <protection hidden="1"/>
    </xf>
    <xf numFmtId="3" fontId="17" fillId="2" borderId="47" xfId="16" applyNumberFormat="1" applyFont="1" applyFill="1" applyBorder="1" applyAlignment="1" applyProtection="1">
      <alignment horizontal="center" vertical="center" wrapText="1"/>
      <protection locked="0"/>
    </xf>
    <xf numFmtId="3" fontId="17" fillId="2" borderId="46" xfId="16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16" applyFont="1" applyFill="1" applyBorder="1" applyAlignment="1">
      <alignment vertical="top" wrapText="1"/>
    </xf>
    <xf numFmtId="0" fontId="17" fillId="2" borderId="0" xfId="16" applyFont="1" applyFill="1" applyAlignment="1">
      <alignment vertical="top" wrapText="1"/>
    </xf>
    <xf numFmtId="0" fontId="20" fillId="2" borderId="0" xfId="2" applyFont="1" applyFill="1" applyBorder="1" applyAlignment="1">
      <alignment horizontal="left" vertical="top" wrapText="1"/>
    </xf>
    <xf numFmtId="0" fontId="17" fillId="2" borderId="0" xfId="14" applyFont="1" applyFill="1" applyBorder="1" applyAlignment="1">
      <alignment vertical="top" wrapText="1"/>
    </xf>
    <xf numFmtId="0" fontId="17" fillId="2" borderId="0" xfId="14" applyFont="1" applyFill="1" applyAlignment="1">
      <alignment vertical="top" wrapText="1"/>
    </xf>
    <xf numFmtId="3" fontId="20" fillId="0" borderId="36" xfId="14" applyNumberFormat="1" applyFont="1" applyFill="1" applyBorder="1" applyAlignment="1" applyProtection="1">
      <alignment horizontal="center" vertical="center" wrapText="1"/>
      <protection locked="0"/>
    </xf>
    <xf numFmtId="3" fontId="20" fillId="0" borderId="41" xfId="14" applyNumberFormat="1" applyFont="1" applyFill="1" applyBorder="1" applyAlignment="1" applyProtection="1">
      <alignment horizontal="center" vertical="center" wrapText="1"/>
      <protection locked="0"/>
    </xf>
    <xf numFmtId="3" fontId="20" fillId="0" borderId="38" xfId="14" applyNumberFormat="1" applyFont="1" applyFill="1" applyBorder="1" applyAlignment="1" applyProtection="1">
      <alignment horizontal="center" vertical="center" wrapText="1"/>
      <protection locked="0"/>
    </xf>
    <xf numFmtId="3" fontId="17" fillId="0" borderId="36" xfId="14" applyNumberFormat="1" applyFont="1" applyFill="1" applyBorder="1" applyAlignment="1" applyProtection="1">
      <alignment horizontal="center" vertical="center" wrapText="1"/>
      <protection locked="0"/>
    </xf>
    <xf numFmtId="3" fontId="17" fillId="0" borderId="38" xfId="14" applyNumberFormat="1" applyFont="1" applyFill="1" applyBorder="1" applyAlignment="1" applyProtection="1">
      <alignment horizontal="center" vertical="center" wrapText="1"/>
      <protection locked="0"/>
    </xf>
    <xf numFmtId="4" fontId="17" fillId="4" borderId="0" xfId="2" applyNumberFormat="1" applyFont="1" applyFill="1" applyBorder="1" applyAlignment="1">
      <alignment horizontal="center" vertical="top" wrapText="1"/>
    </xf>
    <xf numFmtId="0" fontId="20" fillId="0" borderId="36" xfId="14" applyFont="1" applyFill="1" applyBorder="1" applyAlignment="1">
      <alignment horizontal="center" vertical="center" wrapText="1"/>
    </xf>
    <xf numFmtId="0" fontId="20" fillId="0" borderId="41" xfId="14" applyFont="1" applyFill="1" applyBorder="1" applyAlignment="1">
      <alignment horizontal="center" vertical="center" wrapText="1"/>
    </xf>
    <xf numFmtId="0" fontId="20" fillId="0" borderId="38" xfId="14" applyFont="1" applyFill="1" applyBorder="1" applyAlignment="1">
      <alignment horizontal="center" vertical="center" wrapText="1"/>
    </xf>
    <xf numFmtId="3" fontId="17" fillId="4" borderId="36" xfId="14" applyNumberFormat="1" applyFont="1" applyFill="1" applyBorder="1" applyAlignment="1" applyProtection="1">
      <alignment horizontal="center" vertical="center" wrapText="1"/>
      <protection locked="0"/>
    </xf>
    <xf numFmtId="3" fontId="17" fillId="4" borderId="38" xfId="14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2" applyFont="1" applyBorder="1" applyAlignment="1">
      <alignment vertical="center" wrapText="1"/>
    </xf>
    <xf numFmtId="0" fontId="20" fillId="0" borderId="0" xfId="2" applyFont="1" applyFill="1" applyBorder="1" applyAlignment="1">
      <alignment horizontal="center"/>
    </xf>
    <xf numFmtId="0" fontId="20" fillId="0" borderId="0" xfId="2" applyFont="1" applyBorder="1" applyAlignment="1">
      <alignment horizontal="center"/>
    </xf>
    <xf numFmtId="49" fontId="20" fillId="0" borderId="70" xfId="2" applyNumberFormat="1" applyFont="1" applyFill="1" applyBorder="1" applyAlignment="1" applyProtection="1">
      <alignment horizontal="center" vertical="center"/>
      <protection locked="0"/>
    </xf>
    <xf numFmtId="49" fontId="20" fillId="0" borderId="71" xfId="2" applyNumberFormat="1" applyFont="1" applyFill="1" applyBorder="1" applyAlignment="1" applyProtection="1">
      <alignment horizontal="center" vertical="center"/>
      <protection locked="0"/>
    </xf>
    <xf numFmtId="49" fontId="20" fillId="2" borderId="72" xfId="2" applyNumberFormat="1" applyFont="1" applyFill="1" applyBorder="1" applyAlignment="1" applyProtection="1">
      <alignment horizontal="center" vertical="center"/>
      <protection locked="0"/>
    </xf>
    <xf numFmtId="49" fontId="20" fillId="2" borderId="73" xfId="2" applyNumberFormat="1" applyFont="1" applyFill="1" applyBorder="1" applyAlignment="1" applyProtection="1">
      <alignment horizontal="center" vertical="center"/>
      <protection locked="0"/>
    </xf>
    <xf numFmtId="0" fontId="20" fillId="4" borderId="8" xfId="2" applyFont="1" applyFill="1" applyBorder="1" applyAlignment="1">
      <alignment horizontal="center" vertical="center" wrapText="1"/>
    </xf>
    <xf numFmtId="0" fontId="20" fillId="4" borderId="37" xfId="2" applyFont="1" applyFill="1" applyBorder="1" applyAlignment="1">
      <alignment horizontal="center" vertical="center" wrapText="1"/>
    </xf>
    <xf numFmtId="0" fontId="20" fillId="0" borderId="47" xfId="5" applyNumberFormat="1" applyFont="1" applyFill="1" applyBorder="1" applyAlignment="1">
      <alignment horizontal="center" vertical="center"/>
    </xf>
    <xf numFmtId="0" fontId="17" fillId="0" borderId="45" xfId="2" applyFont="1" applyFill="1" applyBorder="1" applyAlignment="1">
      <alignment horizontal="center" vertical="center"/>
    </xf>
    <xf numFmtId="0" fontId="17" fillId="0" borderId="46" xfId="2" applyFont="1" applyFill="1" applyBorder="1" applyAlignment="1">
      <alignment horizontal="center" vertical="center"/>
    </xf>
    <xf numFmtId="0" fontId="17" fillId="4" borderId="15" xfId="2" applyFont="1" applyFill="1" applyBorder="1" applyAlignment="1">
      <alignment horizontal="center" vertical="center"/>
    </xf>
    <xf numFmtId="0" fontId="17" fillId="4" borderId="16" xfId="2" applyFont="1" applyFill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20" fillId="0" borderId="38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20" fillId="0" borderId="36" xfId="2" applyFont="1" applyFill="1" applyBorder="1" applyAlignment="1">
      <alignment horizontal="center" vertical="center" wrapText="1"/>
    </xf>
    <xf numFmtId="0" fontId="20" fillId="0" borderId="47" xfId="2" applyFont="1" applyFill="1" applyBorder="1" applyAlignment="1">
      <alignment horizontal="center" vertical="center" wrapText="1"/>
    </xf>
    <xf numFmtId="0" fontId="20" fillId="0" borderId="37" xfId="2" applyFont="1" applyFill="1" applyBorder="1" applyAlignment="1">
      <alignment horizontal="center" vertical="center" wrapText="1"/>
    </xf>
    <xf numFmtId="0" fontId="20" fillId="0" borderId="41" xfId="2" applyFont="1" applyFill="1" applyBorder="1" applyAlignment="1">
      <alignment horizontal="center" vertical="center" wrapText="1"/>
    </xf>
    <xf numFmtId="0" fontId="20" fillId="4" borderId="47" xfId="2" applyFont="1" applyFill="1" applyBorder="1" applyAlignment="1">
      <alignment horizontal="center" vertical="center" wrapText="1"/>
    </xf>
    <xf numFmtId="0" fontId="20" fillId="4" borderId="46" xfId="2" applyFont="1" applyFill="1" applyBorder="1" applyAlignment="1">
      <alignment horizontal="center" vertical="center" wrapText="1"/>
    </xf>
    <xf numFmtId="0" fontId="20" fillId="4" borderId="15" xfId="2" applyFont="1" applyFill="1" applyBorder="1" applyAlignment="1">
      <alignment horizontal="center" vertical="center" wrapText="1"/>
    </xf>
    <xf numFmtId="0" fontId="20" fillId="4" borderId="17" xfId="2" applyFont="1" applyFill="1" applyBorder="1" applyAlignment="1">
      <alignment horizontal="center" vertical="center" wrapText="1"/>
    </xf>
    <xf numFmtId="0" fontId="17" fillId="0" borderId="36" xfId="2" applyFont="1" applyFill="1" applyBorder="1" applyAlignment="1">
      <alignment horizontal="center" vertical="center" wrapText="1"/>
    </xf>
    <xf numFmtId="0" fontId="17" fillId="0" borderId="41" xfId="2" applyFont="1" applyFill="1" applyBorder="1" applyAlignment="1">
      <alignment horizontal="center" vertical="center" wrapText="1"/>
    </xf>
    <xf numFmtId="0" fontId="17" fillId="4" borderId="41" xfId="2" applyFont="1" applyFill="1" applyBorder="1" applyAlignment="1">
      <alignment horizontal="center" vertical="center" wrapText="1"/>
    </xf>
    <xf numFmtId="0" fontId="17" fillId="4" borderId="38" xfId="2" applyFont="1" applyFill="1" applyBorder="1" applyAlignment="1">
      <alignment horizontal="center" vertical="center" wrapText="1"/>
    </xf>
    <xf numFmtId="0" fontId="21" fillId="7" borderId="16" xfId="2" applyFont="1" applyFill="1" applyBorder="1" applyAlignment="1">
      <alignment horizontal="center" vertical="center"/>
    </xf>
    <xf numFmtId="0" fontId="21" fillId="7" borderId="79" xfId="2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 vertical="center"/>
    </xf>
    <xf numFmtId="0" fontId="18" fillId="4" borderId="0" xfId="2" applyFont="1" applyFill="1" applyBorder="1" applyAlignment="1">
      <alignment horizontal="center" vertical="center"/>
    </xf>
    <xf numFmtId="14" fontId="16" fillId="4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7" fillId="4" borderId="36" xfId="2" applyFont="1" applyFill="1" applyBorder="1" applyAlignment="1">
      <alignment horizontal="center" vertical="center" wrapText="1"/>
    </xf>
    <xf numFmtId="0" fontId="20" fillId="4" borderId="9" xfId="2" applyFont="1" applyFill="1" applyBorder="1" applyAlignment="1">
      <alignment horizontal="center" vertical="center"/>
    </xf>
    <xf numFmtId="0" fontId="20" fillId="4" borderId="36" xfId="2" applyFont="1" applyFill="1" applyBorder="1" applyAlignment="1">
      <alignment horizontal="center" vertical="center" wrapText="1"/>
    </xf>
    <xf numFmtId="0" fontId="20" fillId="4" borderId="38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left" vertical="center" wrapText="1"/>
    </xf>
    <xf numFmtId="0" fontId="14" fillId="4" borderId="0" xfId="2" applyFont="1" applyFill="1" applyBorder="1" applyAlignment="1">
      <alignment horizontal="center" vertical="center"/>
    </xf>
    <xf numFmtId="14" fontId="14" fillId="4" borderId="0" xfId="2" applyNumberFormat="1" applyFont="1" applyFill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0" fontId="12" fillId="0" borderId="45" xfId="2" applyFont="1" applyBorder="1" applyAlignment="1">
      <alignment horizontal="center" vertical="center" wrapText="1"/>
    </xf>
    <xf numFmtId="0" fontId="12" fillId="0" borderId="46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2" fillId="0" borderId="16" xfId="2" applyFont="1" applyBorder="1" applyAlignment="1">
      <alignment horizontal="center" vertical="center" wrapText="1"/>
    </xf>
    <xf numFmtId="0" fontId="12" fillId="0" borderId="17" xfId="2" applyFont="1" applyBorder="1" applyAlignment="1">
      <alignment horizontal="center" vertical="center" wrapText="1"/>
    </xf>
    <xf numFmtId="0" fontId="17" fillId="0" borderId="0" xfId="2" applyFont="1" applyAlignment="1">
      <alignment vertical="center" wrapText="1"/>
    </xf>
    <xf numFmtId="0" fontId="20" fillId="4" borderId="43" xfId="2" applyFont="1" applyFill="1" applyBorder="1" applyAlignment="1">
      <alignment horizontal="left" vertical="center"/>
    </xf>
    <xf numFmtId="0" fontId="20" fillId="4" borderId="35" xfId="2" applyFont="1" applyFill="1" applyBorder="1" applyAlignment="1">
      <alignment horizontal="left" vertical="center"/>
    </xf>
    <xf numFmtId="0" fontId="20" fillId="4" borderId="49" xfId="2" applyFont="1" applyFill="1" applyBorder="1" applyAlignment="1">
      <alignment horizontal="left" vertical="center"/>
    </xf>
    <xf numFmtId="0" fontId="17" fillId="4" borderId="43" xfId="2" applyFont="1" applyFill="1" applyBorder="1" applyAlignment="1">
      <alignment horizontal="left" vertical="center" wrapText="1"/>
    </xf>
    <xf numFmtId="0" fontId="17" fillId="4" borderId="35" xfId="2" applyFont="1" applyFill="1" applyBorder="1" applyAlignment="1">
      <alignment horizontal="left" vertical="center" wrapText="1"/>
    </xf>
    <xf numFmtId="0" fontId="17" fillId="4" borderId="49" xfId="2" applyFont="1" applyFill="1" applyBorder="1" applyAlignment="1">
      <alignment horizontal="left" vertical="center" wrapText="1"/>
    </xf>
    <xf numFmtId="0" fontId="20" fillId="4" borderId="43" xfId="2" applyFont="1" applyFill="1" applyBorder="1" applyAlignment="1">
      <alignment horizontal="center" vertical="center"/>
    </xf>
    <xf numFmtId="0" fontId="20" fillId="4" borderId="49" xfId="2" applyFont="1" applyFill="1" applyBorder="1" applyAlignment="1">
      <alignment horizontal="center" vertical="center"/>
    </xf>
    <xf numFmtId="0" fontId="17" fillId="0" borderId="0" xfId="2" applyFont="1" applyAlignment="1">
      <alignment horizontal="left" vertical="center" wrapText="1"/>
    </xf>
    <xf numFmtId="0" fontId="20" fillId="0" borderId="51" xfId="2" applyFont="1" applyFill="1" applyBorder="1" applyAlignment="1">
      <alignment horizontal="left" vertical="center"/>
    </xf>
    <xf numFmtId="0" fontId="20" fillId="0" borderId="44" xfId="2" applyFont="1" applyFill="1" applyBorder="1" applyAlignment="1">
      <alignment horizontal="left" vertical="center"/>
    </xf>
    <xf numFmtId="0" fontId="20" fillId="0" borderId="40" xfId="2" applyFont="1" applyFill="1" applyBorder="1" applyAlignment="1">
      <alignment horizontal="left" vertical="center"/>
    </xf>
    <xf numFmtId="0" fontId="17" fillId="0" borderId="51" xfId="2" applyFont="1" applyFill="1" applyBorder="1" applyAlignment="1">
      <alignment horizontal="left" vertical="center" wrapText="1"/>
    </xf>
    <xf numFmtId="0" fontId="17" fillId="0" borderId="44" xfId="2" applyFont="1" applyFill="1" applyBorder="1" applyAlignment="1">
      <alignment horizontal="left" vertical="center" wrapText="1"/>
    </xf>
    <xf numFmtId="0" fontId="17" fillId="0" borderId="40" xfId="2" applyFont="1" applyFill="1" applyBorder="1" applyAlignment="1">
      <alignment horizontal="left" vertical="center" wrapText="1"/>
    </xf>
    <xf numFmtId="0" fontId="20" fillId="0" borderId="51" xfId="2" applyFont="1" applyFill="1" applyBorder="1" applyAlignment="1">
      <alignment horizontal="center" vertical="center"/>
    </xf>
    <xf numFmtId="0" fontId="20" fillId="0" borderId="40" xfId="2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left" vertical="center" wrapText="1"/>
    </xf>
    <xf numFmtId="0" fontId="17" fillId="4" borderId="46" xfId="0" applyFont="1" applyFill="1" applyBorder="1" applyAlignment="1">
      <alignment horizontal="left" vertical="center" wrapText="1"/>
    </xf>
    <xf numFmtId="0" fontId="17" fillId="4" borderId="32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7" fillId="4" borderId="33" xfId="0" applyFont="1" applyFill="1" applyBorder="1" applyAlignment="1">
      <alignment horizontal="left" vertical="center" wrapText="1"/>
    </xf>
    <xf numFmtId="0" fontId="17" fillId="4" borderId="15" xfId="0" applyFont="1" applyFill="1" applyBorder="1" applyAlignment="1">
      <alignment horizontal="left" vertical="center" wrapText="1"/>
    </xf>
    <xf numFmtId="0" fontId="17" fillId="4" borderId="16" xfId="0" applyFont="1" applyFill="1" applyBorder="1" applyAlignment="1">
      <alignment horizontal="left" vertical="center" wrapText="1"/>
    </xf>
    <xf numFmtId="0" fontId="17" fillId="4" borderId="17" xfId="0" applyFont="1" applyFill="1" applyBorder="1" applyAlignment="1">
      <alignment horizontal="left" vertical="center" wrapText="1"/>
    </xf>
    <xf numFmtId="0" fontId="20" fillId="10" borderId="9" xfId="2" applyFont="1" applyFill="1" applyBorder="1" applyAlignment="1">
      <alignment horizontal="left" vertical="center"/>
    </xf>
    <xf numFmtId="0" fontId="20" fillId="10" borderId="8" xfId="2" applyFont="1" applyFill="1" applyBorder="1" applyAlignment="1">
      <alignment horizontal="left" vertical="center"/>
    </xf>
    <xf numFmtId="0" fontId="20" fillId="4" borderId="47" xfId="2" applyFont="1" applyFill="1" applyBorder="1" applyAlignment="1">
      <alignment horizontal="center" vertical="center"/>
    </xf>
    <xf numFmtId="0" fontId="20" fillId="4" borderId="45" xfId="2" applyFont="1" applyFill="1" applyBorder="1" applyAlignment="1">
      <alignment horizontal="center" vertical="center"/>
    </xf>
    <xf numFmtId="0" fontId="20" fillId="4" borderId="46" xfId="2" applyFont="1" applyFill="1" applyBorder="1" applyAlignment="1">
      <alignment horizontal="center" vertical="center"/>
    </xf>
    <xf numFmtId="0" fontId="20" fillId="4" borderId="15" xfId="2" applyFont="1" applyFill="1" applyBorder="1" applyAlignment="1">
      <alignment horizontal="center" vertical="center"/>
    </xf>
    <xf numFmtId="0" fontId="20" fillId="4" borderId="16" xfId="2" applyFont="1" applyFill="1" applyBorder="1" applyAlignment="1">
      <alignment horizontal="center" vertical="center"/>
    </xf>
    <xf numFmtId="0" fontId="20" fillId="4" borderId="17" xfId="2" applyFont="1" applyFill="1" applyBorder="1" applyAlignment="1">
      <alignment horizontal="center" vertical="center"/>
    </xf>
    <xf numFmtId="0" fontId="17" fillId="4" borderId="45" xfId="2" applyFont="1" applyFill="1" applyBorder="1" applyAlignment="1">
      <alignment horizontal="center" vertical="center" wrapText="1"/>
    </xf>
    <xf numFmtId="0" fontId="17" fillId="4" borderId="17" xfId="2" applyFont="1" applyFill="1" applyBorder="1" applyAlignment="1">
      <alignment horizontal="center" vertical="center" wrapText="1"/>
    </xf>
    <xf numFmtId="0" fontId="20" fillId="0" borderId="36" xfId="2" applyFont="1" applyFill="1" applyBorder="1" applyAlignment="1">
      <alignment horizontal="left" vertical="center"/>
    </xf>
    <xf numFmtId="0" fontId="20" fillId="0" borderId="41" xfId="2" applyFont="1" applyFill="1" applyBorder="1" applyAlignment="1">
      <alignment horizontal="left" vertical="center"/>
    </xf>
    <xf numFmtId="0" fontId="20" fillId="0" borderId="38" xfId="2" applyFont="1" applyFill="1" applyBorder="1" applyAlignment="1">
      <alignment horizontal="left" vertical="center"/>
    </xf>
    <xf numFmtId="0" fontId="20" fillId="0" borderId="36" xfId="2" applyFont="1" applyFill="1" applyBorder="1" applyAlignment="1">
      <alignment horizontal="center" vertical="center"/>
    </xf>
    <xf numFmtId="0" fontId="20" fillId="0" borderId="38" xfId="2" applyFont="1" applyFill="1" applyBorder="1" applyAlignment="1">
      <alignment horizontal="center" vertical="center"/>
    </xf>
    <xf numFmtId="0" fontId="17" fillId="0" borderId="36" xfId="2" applyFont="1" applyFill="1" applyBorder="1" applyAlignment="1">
      <alignment horizontal="center" vertical="center"/>
    </xf>
    <xf numFmtId="0" fontId="17" fillId="0" borderId="41" xfId="2" applyFont="1" applyFill="1" applyBorder="1" applyAlignment="1">
      <alignment horizontal="center" vertical="center"/>
    </xf>
    <xf numFmtId="0" fontId="17" fillId="0" borderId="38" xfId="2" applyFont="1" applyFill="1" applyBorder="1" applyAlignment="1">
      <alignment horizontal="center" vertical="center"/>
    </xf>
    <xf numFmtId="9" fontId="21" fillId="7" borderId="0" xfId="2" applyNumberFormat="1" applyFont="1" applyFill="1" applyBorder="1" applyAlignment="1">
      <alignment horizontal="center" vertical="center"/>
    </xf>
    <xf numFmtId="9" fontId="21" fillId="7" borderId="77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 wrapText="1"/>
    </xf>
    <xf numFmtId="0" fontId="41" fillId="4" borderId="0" xfId="2" applyFont="1" applyFill="1" applyBorder="1" applyAlignment="1" applyProtection="1">
      <alignment vertical="center" wrapText="1"/>
      <protection hidden="1"/>
    </xf>
    <xf numFmtId="0" fontId="17" fillId="4" borderId="0" xfId="2" applyFont="1" applyFill="1" applyBorder="1" applyAlignment="1" applyProtection="1">
      <alignment vertical="center" wrapText="1"/>
      <protection hidden="1"/>
    </xf>
    <xf numFmtId="0" fontId="20" fillId="2" borderId="37" xfId="2" applyNumberFormat="1" applyFont="1" applyFill="1" applyBorder="1" applyAlignment="1">
      <alignment horizontal="center" vertical="center" wrapText="1"/>
    </xf>
    <xf numFmtId="0" fontId="20" fillId="2" borderId="9" xfId="2" applyFont="1" applyFill="1" applyBorder="1" applyAlignment="1">
      <alignment horizontal="center" vertical="center" wrapText="1"/>
    </xf>
    <xf numFmtId="0" fontId="20" fillId="2" borderId="41" xfId="2" applyFont="1" applyFill="1" applyBorder="1" applyAlignment="1">
      <alignment horizontal="center" vertical="center" wrapText="1"/>
    </xf>
    <xf numFmtId="0" fontId="15" fillId="4" borderId="0" xfId="2" applyFont="1" applyFill="1" applyBorder="1" applyAlignment="1">
      <alignment horizontal="center" vertical="center"/>
    </xf>
    <xf numFmtId="0" fontId="15" fillId="4" borderId="0" xfId="2" applyFont="1" applyFill="1" applyAlignment="1">
      <alignment horizontal="center" vertical="center"/>
    </xf>
    <xf numFmtId="0" fontId="14" fillId="0" borderId="0" xfId="2" applyFont="1" applyFill="1" applyBorder="1" applyAlignment="1">
      <alignment horizontal="center" vertical="center" wrapText="1"/>
    </xf>
    <xf numFmtId="9" fontId="27" fillId="7" borderId="80" xfId="2" applyNumberFormat="1" applyFont="1" applyFill="1" applyBorder="1" applyAlignment="1">
      <alignment horizontal="center" vertical="center"/>
    </xf>
    <xf numFmtId="0" fontId="27" fillId="7" borderId="81" xfId="2" applyFont="1" applyFill="1" applyBorder="1" applyAlignment="1">
      <alignment horizontal="center" vertical="center"/>
    </xf>
    <xf numFmtId="0" fontId="27" fillId="7" borderId="82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 wrapText="1"/>
    </xf>
    <xf numFmtId="0" fontId="27" fillId="7" borderId="80" xfId="2" applyFont="1" applyFill="1" applyBorder="1" applyAlignment="1">
      <alignment horizontal="center" vertical="center"/>
    </xf>
    <xf numFmtId="0" fontId="34" fillId="4" borderId="0" xfId="2" applyFont="1" applyFill="1" applyBorder="1" applyAlignment="1">
      <alignment horizontal="left" vertical="center" wrapText="1"/>
    </xf>
    <xf numFmtId="0" fontId="34" fillId="4" borderId="0" xfId="2" applyFont="1" applyFill="1" applyBorder="1" applyAlignment="1">
      <alignment vertical="center" wrapText="1"/>
    </xf>
    <xf numFmtId="0" fontId="34" fillId="4" borderId="0" xfId="2" applyFont="1" applyFill="1" applyBorder="1" applyAlignment="1">
      <alignment horizontal="left" vertical="center"/>
    </xf>
    <xf numFmtId="0" fontId="34" fillId="4" borderId="0" xfId="2" applyFont="1" applyFill="1" applyBorder="1" applyAlignment="1">
      <alignment vertical="center"/>
    </xf>
    <xf numFmtId="0" fontId="19" fillId="4" borderId="8" xfId="2" applyFont="1" applyFill="1" applyBorder="1" applyAlignment="1">
      <alignment horizontal="center" vertical="center"/>
    </xf>
    <xf numFmtId="0" fontId="17" fillId="4" borderId="0" xfId="2" applyFont="1" applyFill="1" applyBorder="1" applyAlignment="1">
      <alignment horizontal="left" vertical="center"/>
    </xf>
    <xf numFmtId="0" fontId="17" fillId="4" borderId="0" xfId="2" applyFont="1" applyFill="1" applyBorder="1" applyAlignment="1">
      <alignment vertical="center"/>
    </xf>
    <xf numFmtId="0" fontId="17" fillId="4" borderId="0" xfId="2" applyFont="1" applyFill="1" applyBorder="1" applyAlignment="1">
      <alignment horizontal="left" vertical="center" wrapText="1"/>
    </xf>
    <xf numFmtId="0" fontId="17" fillId="4" borderId="0" xfId="2" applyFont="1" applyFill="1" applyBorder="1" applyAlignment="1">
      <alignment vertical="center" wrapText="1"/>
    </xf>
    <xf numFmtId="0" fontId="20" fillId="4" borderId="8" xfId="2" applyFont="1" applyFill="1" applyBorder="1" applyAlignment="1">
      <alignment horizontal="center" vertical="center"/>
    </xf>
    <xf numFmtId="9" fontId="21" fillId="7" borderId="16" xfId="2" applyNumberFormat="1" applyFont="1" applyFill="1" applyBorder="1" applyAlignment="1">
      <alignment horizontal="center" vertical="center"/>
    </xf>
    <xf numFmtId="9" fontId="21" fillId="7" borderId="79" xfId="2" applyNumberFormat="1" applyFont="1" applyFill="1" applyBorder="1" applyAlignment="1">
      <alignment horizontal="center" vertical="center"/>
    </xf>
    <xf numFmtId="0" fontId="17" fillId="4" borderId="0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left" wrapText="1"/>
    </xf>
    <xf numFmtId="0" fontId="20" fillId="4" borderId="15" xfId="2" applyFont="1" applyFill="1" applyBorder="1" applyAlignment="1">
      <alignment horizontal="center" wrapText="1"/>
    </xf>
    <xf numFmtId="0" fontId="20" fillId="4" borderId="16" xfId="2" applyFont="1" applyFill="1" applyBorder="1" applyAlignment="1">
      <alignment horizontal="center" wrapText="1"/>
    </xf>
    <xf numFmtId="0" fontId="20" fillId="4" borderId="17" xfId="2" applyFont="1" applyFill="1" applyBorder="1" applyAlignment="1">
      <alignment horizontal="center" wrapText="1"/>
    </xf>
    <xf numFmtId="0" fontId="20" fillId="4" borderId="41" xfId="2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center" vertical="top"/>
    </xf>
    <xf numFmtId="14" fontId="14" fillId="4" borderId="0" xfId="2" applyNumberFormat="1" applyFont="1" applyFill="1" applyBorder="1" applyAlignment="1">
      <alignment horizontal="center" vertical="top"/>
    </xf>
    <xf numFmtId="0" fontId="14" fillId="4" borderId="0" xfId="2" applyFont="1" applyFill="1" applyAlignment="1">
      <alignment horizontal="center" vertical="top" wrapText="1"/>
    </xf>
    <xf numFmtId="0" fontId="20" fillId="4" borderId="37" xfId="2" applyNumberFormat="1" applyFont="1" applyFill="1" applyBorder="1" applyAlignment="1">
      <alignment horizontal="center" vertical="top" wrapText="1"/>
    </xf>
    <xf numFmtId="0" fontId="20" fillId="4" borderId="14" xfId="2" applyNumberFormat="1" applyFont="1" applyFill="1" applyBorder="1" applyAlignment="1">
      <alignment horizontal="center" vertical="top" wrapText="1"/>
    </xf>
    <xf numFmtId="0" fontId="35" fillId="4" borderId="0" xfId="2" applyFont="1" applyFill="1" applyAlignment="1">
      <alignment horizontal="center" vertical="top"/>
    </xf>
    <xf numFmtId="0" fontId="20" fillId="4" borderId="37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20" fillId="4" borderId="37" xfId="2" applyNumberFormat="1" applyFont="1" applyFill="1" applyBorder="1" applyAlignment="1">
      <alignment horizontal="center" vertical="center" wrapText="1"/>
    </xf>
    <xf numFmtId="0" fontId="20" fillId="4" borderId="14" xfId="2" applyNumberFormat="1" applyFont="1" applyFill="1" applyBorder="1" applyAlignment="1">
      <alignment horizontal="center" vertical="center" wrapText="1"/>
    </xf>
    <xf numFmtId="0" fontId="20" fillId="4" borderId="9" xfId="2" applyNumberFormat="1" applyFont="1" applyFill="1" applyBorder="1" applyAlignment="1">
      <alignment horizontal="center" vertical="center" wrapText="1"/>
    </xf>
    <xf numFmtId="0" fontId="20" fillId="4" borderId="36" xfId="2" applyFont="1" applyFill="1" applyBorder="1" applyAlignment="1">
      <alignment horizontal="center" vertical="top" wrapText="1"/>
    </xf>
    <xf numFmtId="0" fontId="20" fillId="4" borderId="41" xfId="2" applyFont="1" applyFill="1" applyBorder="1" applyAlignment="1">
      <alignment horizontal="center" vertical="top" wrapText="1"/>
    </xf>
    <xf numFmtId="0" fontId="20" fillId="4" borderId="38" xfId="2" applyFont="1" applyFill="1" applyBorder="1" applyAlignment="1">
      <alignment horizontal="center" vertical="top" wrapText="1"/>
    </xf>
    <xf numFmtId="0" fontId="6" fillId="0" borderId="16" xfId="2" applyFont="1" applyBorder="1" applyAlignment="1">
      <alignment horizontal="center" vertical="center" wrapText="1"/>
    </xf>
  </cellXfs>
  <cellStyles count="17">
    <cellStyle name="Normal 2" xfId="1"/>
    <cellStyle name="Normal 3" xfId="14"/>
    <cellStyle name="Normal 4" xfId="15"/>
    <cellStyle name="Normal 5" xfId="16"/>
    <cellStyle name="Normal_Domestic 14042009_ITI_draft" xfId="2"/>
    <cellStyle name="normální_Price list 2006 - RWRUS" xfId="3"/>
    <cellStyle name="Обычный" xfId="0" builtinId="0"/>
    <cellStyle name="Обычный 2" xfId="4"/>
    <cellStyle name="Обычный 2 2" xfId="8"/>
    <cellStyle name="Обычный 3" xfId="10"/>
    <cellStyle name="Обычный 4" xfId="9"/>
    <cellStyle name="Обычный_Прайс-листы отдела продаж 24.04.02" xfId="5"/>
    <cellStyle name="Процентный" xfId="6" builtinId="5"/>
    <cellStyle name="Процентный 2" xfId="7"/>
    <cellStyle name="Процентный 2 2" xfId="12"/>
    <cellStyle name="Процентный 3" xfId="13"/>
    <cellStyle name="Процентный 4" xfId="1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517525</xdr:colOff>
      <xdr:row>0</xdr:row>
      <xdr:rowOff>50800</xdr:rowOff>
    </xdr:from>
    <xdr:to>
      <xdr:col>12</xdr:col>
      <xdr:colOff>812800</xdr:colOff>
      <xdr:row>2</xdr:row>
      <xdr:rowOff>60325</xdr:rowOff>
    </xdr:to>
    <xdr:pic>
      <xdr:nvPicPr>
        <xdr:cNvPr id="108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4725" y="50800"/>
          <a:ext cx="2428875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9525</xdr:rowOff>
    </xdr:from>
    <xdr:to>
      <xdr:col>12</xdr:col>
      <xdr:colOff>790575</xdr:colOff>
      <xdr:row>2</xdr:row>
      <xdr:rowOff>19050</xdr:rowOff>
    </xdr:to>
    <xdr:pic>
      <xdr:nvPicPr>
        <xdr:cNvPr id="1132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9525"/>
          <a:ext cx="24574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0</xdr:row>
      <xdr:rowOff>0</xdr:rowOff>
    </xdr:from>
    <xdr:to>
      <xdr:col>16</xdr:col>
      <xdr:colOff>304800</xdr:colOff>
      <xdr:row>1</xdr:row>
      <xdr:rowOff>85725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0"/>
          <a:ext cx="1905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533400</xdr:colOff>
      <xdr:row>0</xdr:row>
      <xdr:rowOff>38100</xdr:rowOff>
    </xdr:from>
    <xdr:to>
      <xdr:col>10</xdr:col>
      <xdr:colOff>800100</xdr:colOff>
      <xdr:row>1</xdr:row>
      <xdr:rowOff>161925</xdr:rowOff>
    </xdr:to>
    <xdr:pic>
      <xdr:nvPicPr>
        <xdr:cNvPr id="1337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38100"/>
          <a:ext cx="19621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</xdr:colOff>
      <xdr:row>0</xdr:row>
      <xdr:rowOff>19050</xdr:rowOff>
    </xdr:from>
    <xdr:to>
      <xdr:col>13</xdr:col>
      <xdr:colOff>666750</xdr:colOff>
      <xdr:row>1</xdr:row>
      <xdr:rowOff>180975</xdr:rowOff>
    </xdr:to>
    <xdr:pic>
      <xdr:nvPicPr>
        <xdr:cNvPr id="1439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19050"/>
          <a:ext cx="20383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381000</xdr:colOff>
      <xdr:row>0</xdr:row>
      <xdr:rowOff>0</xdr:rowOff>
    </xdr:from>
    <xdr:to>
      <xdr:col>29</xdr:col>
      <xdr:colOff>428625</xdr:colOff>
      <xdr:row>2</xdr:row>
      <xdr:rowOff>9525</xdr:rowOff>
    </xdr:to>
    <xdr:pic>
      <xdr:nvPicPr>
        <xdr:cNvPr id="1542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0" y="0"/>
          <a:ext cx="24860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11</xdr:col>
      <xdr:colOff>628650</xdr:colOff>
      <xdr:row>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0"/>
          <a:ext cx="20955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514350</xdr:colOff>
      <xdr:row>0</xdr:row>
      <xdr:rowOff>0</xdr:rowOff>
    </xdr:from>
    <xdr:to>
      <xdr:col>14</xdr:col>
      <xdr:colOff>514350</xdr:colOff>
      <xdr:row>1</xdr:row>
      <xdr:rowOff>104775</xdr:rowOff>
    </xdr:to>
    <xdr:pic>
      <xdr:nvPicPr>
        <xdr:cNvPr id="1747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0"/>
          <a:ext cx="1771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304800</xdr:colOff>
      <xdr:row>0</xdr:row>
      <xdr:rowOff>47625</xdr:rowOff>
    </xdr:from>
    <xdr:to>
      <xdr:col>16</xdr:col>
      <xdr:colOff>647700</xdr:colOff>
      <xdr:row>1</xdr:row>
      <xdr:rowOff>142875</xdr:rowOff>
    </xdr:to>
    <xdr:pic>
      <xdr:nvPicPr>
        <xdr:cNvPr id="1849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5" y="47625"/>
          <a:ext cx="1771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390525</xdr:colOff>
      <xdr:row>0</xdr:row>
      <xdr:rowOff>38100</xdr:rowOff>
    </xdr:from>
    <xdr:to>
      <xdr:col>12</xdr:col>
      <xdr:colOff>685800</xdr:colOff>
      <xdr:row>2</xdr:row>
      <xdr:rowOff>47625</xdr:rowOff>
    </xdr:to>
    <xdr:pic>
      <xdr:nvPicPr>
        <xdr:cNvPr id="518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38100"/>
          <a:ext cx="24384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635000</xdr:colOff>
      <xdr:row>0</xdr:row>
      <xdr:rowOff>28575</xdr:rowOff>
    </xdr:from>
    <xdr:ext cx="2457450" cy="415925"/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3200" y="28575"/>
          <a:ext cx="2457450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323850</xdr:colOff>
      <xdr:row>0</xdr:row>
      <xdr:rowOff>19050</xdr:rowOff>
    </xdr:from>
    <xdr:to>
      <xdr:col>30</xdr:col>
      <xdr:colOff>352425</xdr:colOff>
      <xdr:row>2</xdr:row>
      <xdr:rowOff>28575</xdr:rowOff>
    </xdr:to>
    <xdr:pic>
      <xdr:nvPicPr>
        <xdr:cNvPr id="6206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3350" y="19050"/>
          <a:ext cx="24669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523875</xdr:colOff>
      <xdr:row>0</xdr:row>
      <xdr:rowOff>57150</xdr:rowOff>
    </xdr:from>
    <xdr:to>
      <xdr:col>30</xdr:col>
      <xdr:colOff>28575</xdr:colOff>
      <xdr:row>2</xdr:row>
      <xdr:rowOff>66675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57150"/>
          <a:ext cx="2476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152400</xdr:colOff>
      <xdr:row>0</xdr:row>
      <xdr:rowOff>76200</xdr:rowOff>
    </xdr:from>
    <xdr:to>
      <xdr:col>30</xdr:col>
      <xdr:colOff>304799</xdr:colOff>
      <xdr:row>2</xdr:row>
      <xdr:rowOff>85725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6200"/>
          <a:ext cx="2476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28575</xdr:rowOff>
    </xdr:from>
    <xdr:to>
      <xdr:col>7</xdr:col>
      <xdr:colOff>962025</xdr:colOff>
      <xdr:row>2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28575"/>
          <a:ext cx="1924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0</xdr:rowOff>
    </xdr:from>
    <xdr:to>
      <xdr:col>4</xdr:col>
      <xdr:colOff>952500</xdr:colOff>
      <xdr:row>1</xdr:row>
      <xdr:rowOff>104775</xdr:rowOff>
    </xdr:to>
    <xdr:sp macro="" textlink="">
      <xdr:nvSpPr>
        <xdr:cNvPr id="2" name="Рисунок 2"/>
        <xdr:cNvSpPr>
          <a:spLocks noChangeAspect="1"/>
        </xdr:cNvSpPr>
      </xdr:nvSpPr>
      <xdr:spPr bwMode="auto">
        <a:xfrm>
          <a:off x="5067300" y="0"/>
          <a:ext cx="1809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314325</xdr:colOff>
      <xdr:row>0</xdr:row>
      <xdr:rowOff>38100</xdr:rowOff>
    </xdr:from>
    <xdr:to>
      <xdr:col>4</xdr:col>
      <xdr:colOff>1311275</xdr:colOff>
      <xdr:row>1</xdr:row>
      <xdr:rowOff>174625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38100"/>
          <a:ext cx="1974850" cy="33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279400</xdr:colOff>
      <xdr:row>0</xdr:row>
      <xdr:rowOff>38100</xdr:rowOff>
    </xdr:from>
    <xdr:to>
      <xdr:col>4</xdr:col>
      <xdr:colOff>1276350</xdr:colOff>
      <xdr:row>1</xdr:row>
      <xdr:rowOff>171450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8200" y="38100"/>
          <a:ext cx="19748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yu\AppData\Local\Microsoft\Windows\Temporary%20Internet%20Files\Content.Outlook\EE2ACYY1\&#1086;&#1073;&#1085;&#1086;&#1074;&#1083;&#1077;&#1085;&#1080;&#1077;%20&#1087;&#1088;&#1072;&#1081;&#1089;&#1086;&#1074;%20030815\Domestic_ITI_0708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es\Domestic_ITI_1003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yu\AppData\Local\Microsoft\Windows\Temporary%20Internet%20Files\Content.Outlook\EE2ACYY1\Domestic_ITI_0704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M-ZHE"/>
      <sheetName val="TM_Slabs"/>
      <sheetName val="Lamella Mat"/>
      <sheetName val="PS100_ZHE_TRK_non alufaced"/>
      <sheetName val="PS100_ZHE_TRK_alufaced"/>
      <sheetName val="PS150_ZHE_TRK_non alufaced"/>
      <sheetName val="ALU TAPE"/>
      <sheetName val="PINS&amp;WASHERS"/>
      <sheetName val="PINS&amp;WASHERS_2"/>
      <sheetName val="RockFire_FTB"/>
      <sheetName val="RockFire_Conlit PS 150"/>
      <sheetName val="RockFire_Conlit"/>
      <sheetName val="PS-NL CAR"/>
      <sheetName val="PS-NL in foil"/>
      <sheetName val="PS-NL-ALU"/>
      <sheetName val="PACK.LIST PS-NL CAR"/>
      <sheetName val="PACK.LIST PS-NL ALU"/>
      <sheetName val="PACK.LIST PS-NL in foil"/>
      <sheetName val="Лист1"/>
      <sheetName val="Лист2"/>
      <sheetName val="Лист3"/>
    </sheetNames>
    <sheetDataSet>
      <sheetData sheetId="0">
        <row r="3">
          <cell r="A3" t="str">
            <v>Техническая изоляция</v>
          </cell>
        </row>
        <row r="84">
          <cell r="K84" t="str">
            <v>Офис продаж:</v>
          </cell>
        </row>
        <row r="85">
          <cell r="K85" t="str">
            <v>105064, Москва</v>
          </cell>
        </row>
        <row r="86">
          <cell r="K86" t="str">
            <v>Земляной вал, 9</v>
          </cell>
        </row>
        <row r="87">
          <cell r="K87" t="str">
            <v>Бизнес-центр "СИТИДЕЛ", 10 этаж</v>
          </cell>
        </row>
        <row r="88">
          <cell r="K88" t="str">
            <v>тел.     +7(495) 995-77-55</v>
          </cell>
        </row>
        <row r="89">
          <cell r="K89" t="str">
            <v>факс   +7(495) 995 77 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M-ZHE"/>
      <sheetName val="TM_Slabs"/>
      <sheetName val="Lamella Mat"/>
      <sheetName val="PS100_ZHE_TRK_non alufaced"/>
      <sheetName val="PS100_ZHE_TRK_alufaced"/>
      <sheetName val="PS150_ZHE_TRK_non alufaced"/>
      <sheetName val="ALU TAPE"/>
      <sheetName val="PINS&amp;WASHERS"/>
      <sheetName val="PINS&amp;WASHERS_2"/>
      <sheetName val="RockFire_FTB"/>
      <sheetName val="RockFire_Conlit PS 150"/>
      <sheetName val="RockFire_Conlit"/>
      <sheetName val="PS-NL CAR"/>
      <sheetName val="PS-NL in foil"/>
      <sheetName val="PS-NL-ALU"/>
      <sheetName val="PACK.LIST PS-NL CAR"/>
      <sheetName val="PACK.LIST PS-NL ALU"/>
      <sheetName val="PACK.LIST PS-NL in foil"/>
      <sheetName val="Лист1"/>
      <sheetName val="Лист2"/>
      <sheetName val="Лист3"/>
    </sheetNames>
    <sheetDataSet>
      <sheetData sheetId="0">
        <row r="3">
          <cell r="A3" t="str">
            <v>Техническая изоляция</v>
          </cell>
        </row>
        <row r="84">
          <cell r="K84" t="str">
            <v>Офис продаж:</v>
          </cell>
        </row>
        <row r="85">
          <cell r="K85" t="str">
            <v>105064, Москва</v>
          </cell>
        </row>
        <row r="86">
          <cell r="K86" t="str">
            <v>Земляной вал, 9</v>
          </cell>
        </row>
        <row r="87">
          <cell r="K87" t="str">
            <v>Бизнес-центр "СИТИДЕЛ", 10 этаж</v>
          </cell>
        </row>
        <row r="88">
          <cell r="K88" t="str">
            <v>тел.     +7(495) 995-77-55</v>
          </cell>
        </row>
        <row r="89">
          <cell r="K89" t="str">
            <v>факс   +7(495) 995 77 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M-ZHE"/>
      <sheetName val="TM_Slabs"/>
      <sheetName val="Lamella Mat"/>
      <sheetName val="PS100_ZHE_TRK_non alufaced"/>
      <sheetName val="PS100_ZHE_TRK_alufaced"/>
      <sheetName val="PS150_ZHE_TRK_non alufaced"/>
      <sheetName val="ALU TAPE"/>
      <sheetName val="PINS&amp;WASHERS"/>
      <sheetName val="RockFire_FTB"/>
      <sheetName val="RockFire_Conlit PS 150"/>
      <sheetName val="RockFire_Conlit"/>
      <sheetName val="PS-NL CAR"/>
      <sheetName val="PS-NL in foil"/>
      <sheetName val="PS-NL-ALU"/>
      <sheetName val="PACK.LIST PS-NL CAR"/>
      <sheetName val="PACK.LIST PS-NL ALU"/>
      <sheetName val="PACK.LIST PS-NL in foil"/>
      <sheetName val="Лист1"/>
      <sheetName val="Лист2"/>
    </sheetNames>
    <sheetDataSet>
      <sheetData sheetId="0">
        <row r="3">
          <cell r="A3" t="str">
            <v>Техническая изоляция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83">
          <cell r="K83" t="str">
            <v>Офис продаж:</v>
          </cell>
        </row>
        <row r="84">
          <cell r="K84" t="str">
            <v>105064, Москва</v>
          </cell>
        </row>
        <row r="85">
          <cell r="K85" t="str">
            <v>Земляной вал, 9</v>
          </cell>
        </row>
        <row r="86">
          <cell r="K86" t="str">
            <v>Бизнес-центр "СИТИДЕЛ", 10 этаж</v>
          </cell>
        </row>
        <row r="87">
          <cell r="K87" t="str">
            <v>тел.     +7(495) 995-77-55</v>
          </cell>
        </row>
        <row r="88">
          <cell r="K88" t="str">
            <v>факс   +7(495) 995 77 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T92"/>
  <sheetViews>
    <sheetView showGridLines="0" tabSelected="1" view="pageBreakPreview" zoomScale="75" zoomScaleNormal="85" zoomScaleSheetLayoutView="75" workbookViewId="0">
      <pane xSplit="3" ySplit="8" topLeftCell="D9" activePane="bottomRight" state="frozen"/>
      <selection activeCell="V110" sqref="V110"/>
      <selection pane="topRight" activeCell="V110" sqref="V110"/>
      <selection pane="bottomLeft" activeCell="V110" sqref="V110"/>
      <selection pane="bottomRight" sqref="A1:M1"/>
    </sheetView>
  </sheetViews>
  <sheetFormatPr defaultRowHeight="12.75" x14ac:dyDescent="0.2"/>
  <cols>
    <col min="1" max="2" width="13.7109375" style="119" customWidth="1"/>
    <col min="3" max="3" width="8" style="119" customWidth="1"/>
    <col min="4" max="4" width="48.7109375" style="66" customWidth="1"/>
    <col min="5" max="5" width="10.28515625" style="66" hidden="1" customWidth="1"/>
    <col min="6" max="8" width="8.7109375" style="66" customWidth="1"/>
    <col min="9" max="9" width="10.7109375" style="66" customWidth="1"/>
    <col min="10" max="10" width="10.7109375" style="76" customWidth="1"/>
    <col min="11" max="11" width="10.7109375" style="120" customWidth="1"/>
    <col min="12" max="12" width="10.7109375" style="121" customWidth="1"/>
    <col min="13" max="13" width="13" style="121" customWidth="1"/>
    <col min="14" max="14" width="12.5703125" style="121" hidden="1" customWidth="1"/>
    <col min="15" max="16" width="11.85546875" style="121" customWidth="1"/>
    <col min="17" max="17" width="13.42578125" style="965" customWidth="1"/>
    <col min="18" max="18" width="9.140625" style="65"/>
    <col min="19" max="16384" width="9.140625" style="66"/>
  </cols>
  <sheetData>
    <row r="1" spans="1:20" s="25" customFormat="1" ht="15.95" customHeight="1" x14ac:dyDescent="0.2">
      <c r="A1" s="1075" t="s">
        <v>0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Q1" s="955"/>
      <c r="R1" s="17"/>
      <c r="S1" s="18"/>
    </row>
    <row r="2" spans="1:20" s="25" customFormat="1" ht="15.95" customHeight="1" x14ac:dyDescent="0.2">
      <c r="A2" s="1075" t="s">
        <v>1</v>
      </c>
      <c r="B2" s="1075"/>
      <c r="C2" s="1075"/>
      <c r="D2" s="1075"/>
      <c r="E2" s="1075"/>
      <c r="F2" s="1075"/>
      <c r="G2" s="1075"/>
      <c r="H2" s="1075"/>
      <c r="I2" s="1075"/>
      <c r="J2" s="1075"/>
      <c r="K2" s="1075"/>
      <c r="L2" s="1075"/>
      <c r="M2" s="1075"/>
      <c r="N2" s="26"/>
      <c r="O2" s="26"/>
      <c r="P2" s="26"/>
      <c r="Q2" s="956"/>
      <c r="R2" s="27"/>
    </row>
    <row r="3" spans="1:20" s="25" customFormat="1" ht="15.95" customHeight="1" x14ac:dyDescent="0.2">
      <c r="A3" s="1075" t="s">
        <v>2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26"/>
      <c r="O3" s="26"/>
      <c r="P3" s="26"/>
      <c r="Q3" s="956"/>
      <c r="R3" s="27"/>
    </row>
    <row r="4" spans="1:20" s="25" customFormat="1" ht="15.95" customHeight="1" x14ac:dyDescent="0.2">
      <c r="A4" s="1091">
        <v>42370</v>
      </c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28"/>
      <c r="O4" s="28"/>
      <c r="P4" s="28"/>
      <c r="Q4" s="957"/>
      <c r="R4" s="27"/>
    </row>
    <row r="5" spans="1:20" s="34" customFormat="1" ht="15.9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30"/>
      <c r="K5" s="31"/>
      <c r="L5" s="29"/>
      <c r="M5" s="29"/>
      <c r="N5" s="32"/>
      <c r="O5" s="32"/>
      <c r="P5" s="32"/>
      <c r="Q5" s="958"/>
      <c r="R5" s="33"/>
    </row>
    <row r="6" spans="1:20" s="34" customFormat="1" ht="15.95" customHeight="1" x14ac:dyDescent="0.2">
      <c r="A6" s="35"/>
      <c r="B6" s="36"/>
      <c r="C6" s="36"/>
      <c r="D6" s="37"/>
      <c r="E6" s="37"/>
      <c r="F6" s="37"/>
      <c r="G6" s="37"/>
      <c r="H6" s="37"/>
      <c r="I6" s="37"/>
      <c r="J6" s="37"/>
      <c r="K6" s="38"/>
      <c r="L6" s="39" t="s">
        <v>183</v>
      </c>
      <c r="M6" s="40">
        <v>0</v>
      </c>
      <c r="N6" s="40"/>
      <c r="O6" s="41"/>
      <c r="P6" s="41"/>
      <c r="Q6" s="41"/>
      <c r="R6" s="33"/>
    </row>
    <row r="7" spans="1:20" s="46" customFormat="1" ht="15.95" customHeight="1" x14ac:dyDescent="0.2">
      <c r="A7" s="1098" t="s">
        <v>3</v>
      </c>
      <c r="B7" s="1099"/>
      <c r="C7" s="1100"/>
      <c r="D7" s="1106" t="s">
        <v>4</v>
      </c>
      <c r="E7" s="42"/>
      <c r="F7" s="1076" t="s">
        <v>5</v>
      </c>
      <c r="G7" s="1077"/>
      <c r="H7" s="1078"/>
      <c r="I7" s="1104" t="s">
        <v>6</v>
      </c>
      <c r="J7" s="1092" t="s">
        <v>264</v>
      </c>
      <c r="K7" s="1094" t="s">
        <v>265</v>
      </c>
      <c r="L7" s="1096" t="s">
        <v>9</v>
      </c>
      <c r="M7" s="1097"/>
      <c r="N7" s="43"/>
      <c r="O7" s="44"/>
      <c r="P7" s="44"/>
      <c r="Q7" s="959"/>
      <c r="R7" s="45"/>
    </row>
    <row r="8" spans="1:20" s="46" customFormat="1" ht="30.75" customHeight="1" x14ac:dyDescent="0.2">
      <c r="A8" s="1101"/>
      <c r="B8" s="1102"/>
      <c r="C8" s="1103"/>
      <c r="D8" s="1107"/>
      <c r="E8" s="47"/>
      <c r="F8" s="48" t="s">
        <v>10</v>
      </c>
      <c r="G8" s="49" t="s">
        <v>11</v>
      </c>
      <c r="H8" s="50" t="s">
        <v>12</v>
      </c>
      <c r="I8" s="1105"/>
      <c r="J8" s="1093"/>
      <c r="K8" s="1095"/>
      <c r="L8" s="51" t="s">
        <v>261</v>
      </c>
      <c r="M8" s="52" t="s">
        <v>262</v>
      </c>
      <c r="N8" s="52" t="s">
        <v>263</v>
      </c>
      <c r="O8" s="53"/>
      <c r="P8" s="53"/>
      <c r="Q8" s="960"/>
      <c r="R8" s="54"/>
      <c r="S8" s="55"/>
      <c r="T8" s="55"/>
    </row>
    <row r="9" spans="1:20" ht="14.1" customHeight="1" x14ac:dyDescent="0.2">
      <c r="A9" s="1082" t="s">
        <v>13</v>
      </c>
      <c r="B9" s="1083"/>
      <c r="C9" s="1084"/>
      <c r="D9" s="1079" t="s">
        <v>282</v>
      </c>
      <c r="E9" s="56">
        <v>64555</v>
      </c>
      <c r="F9" s="57">
        <v>5000</v>
      </c>
      <c r="G9" s="58">
        <v>1000</v>
      </c>
      <c r="H9" s="59">
        <v>40</v>
      </c>
      <c r="I9" s="60">
        <v>1</v>
      </c>
      <c r="J9" s="61">
        <f>F9*G9*I9/1000000</f>
        <v>5</v>
      </c>
      <c r="K9" s="62">
        <f>F9*G9*H9*I9/1000000000</f>
        <v>0.2</v>
      </c>
      <c r="L9" s="63">
        <f>M9/(1000/H9)</f>
        <v>278.2824</v>
      </c>
      <c r="M9" s="1028">
        <f>N9*(100%-$M$6)</f>
        <v>6957.06</v>
      </c>
      <c r="N9" s="941">
        <v>6957.06</v>
      </c>
      <c r="O9" s="64"/>
      <c r="P9" s="64"/>
      <c r="Q9" s="961"/>
    </row>
    <row r="10" spans="1:20" ht="14.1" customHeight="1" x14ac:dyDescent="0.2">
      <c r="A10" s="1085"/>
      <c r="B10" s="1086"/>
      <c r="C10" s="1087"/>
      <c r="D10" s="1080"/>
      <c r="E10" s="67">
        <v>65369</v>
      </c>
      <c r="F10" s="68">
        <v>4000</v>
      </c>
      <c r="G10" s="69">
        <v>1000</v>
      </c>
      <c r="H10" s="70">
        <v>50</v>
      </c>
      <c r="I10" s="71">
        <v>1</v>
      </c>
      <c r="J10" s="72">
        <f t="shared" ref="J10:J26" si="0">F10*G10*I10/1000000</f>
        <v>4</v>
      </c>
      <c r="K10" s="73">
        <f t="shared" ref="K10:K26" si="1">F10*G10*H10*I10/1000000000</f>
        <v>0.2</v>
      </c>
      <c r="L10" s="74">
        <f t="shared" ref="L10:L79" si="2">M10/(1000/H10)</f>
        <v>330.762</v>
      </c>
      <c r="M10" s="103">
        <f t="shared" ref="M10:M79" si="3">N10*(100%-$M$6)</f>
        <v>6615.24</v>
      </c>
      <c r="N10" s="942">
        <v>6615.24</v>
      </c>
      <c r="O10" s="64"/>
      <c r="P10" s="64"/>
      <c r="Q10" s="961"/>
      <c r="S10" s="75"/>
      <c r="T10" s="76"/>
    </row>
    <row r="11" spans="1:20" ht="14.1" customHeight="1" x14ac:dyDescent="0.2">
      <c r="A11" s="1085"/>
      <c r="B11" s="1086"/>
      <c r="C11" s="1087"/>
      <c r="D11" s="1080"/>
      <c r="E11" s="67">
        <v>68006</v>
      </c>
      <c r="F11" s="68">
        <v>3000</v>
      </c>
      <c r="G11" s="69">
        <v>1000</v>
      </c>
      <c r="H11" s="70">
        <v>60</v>
      </c>
      <c r="I11" s="71">
        <v>1</v>
      </c>
      <c r="J11" s="72">
        <f t="shared" si="0"/>
        <v>3</v>
      </c>
      <c r="K11" s="73">
        <f t="shared" si="1"/>
        <v>0.18</v>
      </c>
      <c r="L11" s="74">
        <f t="shared" si="2"/>
        <v>386.2824</v>
      </c>
      <c r="M11" s="103">
        <f t="shared" si="3"/>
        <v>6438.04</v>
      </c>
      <c r="N11" s="942">
        <v>6438.04</v>
      </c>
      <c r="O11" s="64"/>
      <c r="P11" s="64"/>
      <c r="Q11" s="961"/>
    </row>
    <row r="12" spans="1:20" ht="14.1" customHeight="1" x14ac:dyDescent="0.2">
      <c r="A12" s="1085"/>
      <c r="B12" s="1086"/>
      <c r="C12" s="1087"/>
      <c r="D12" s="1080"/>
      <c r="E12" s="67">
        <v>76535</v>
      </c>
      <c r="F12" s="68">
        <v>2000</v>
      </c>
      <c r="G12" s="69">
        <v>1000</v>
      </c>
      <c r="H12" s="70">
        <v>70</v>
      </c>
      <c r="I12" s="71">
        <v>1</v>
      </c>
      <c r="J12" s="72">
        <f t="shared" si="0"/>
        <v>2</v>
      </c>
      <c r="K12" s="73">
        <f t="shared" si="1"/>
        <v>0.14000000000000001</v>
      </c>
      <c r="L12" s="74">
        <f t="shared" si="2"/>
        <v>446.33189999999996</v>
      </c>
      <c r="M12" s="103">
        <f t="shared" si="3"/>
        <v>6376.17</v>
      </c>
      <c r="N12" s="942">
        <v>6376.17</v>
      </c>
      <c r="O12" s="64"/>
      <c r="P12" s="64"/>
      <c r="Q12" s="961"/>
    </row>
    <row r="13" spans="1:20" ht="14.1" customHeight="1" x14ac:dyDescent="0.2">
      <c r="A13" s="1085"/>
      <c r="B13" s="1086"/>
      <c r="C13" s="1087"/>
      <c r="D13" s="1080"/>
      <c r="E13" s="67">
        <v>72377</v>
      </c>
      <c r="F13" s="68">
        <v>2000</v>
      </c>
      <c r="G13" s="69">
        <v>1000</v>
      </c>
      <c r="H13" s="70">
        <v>80</v>
      </c>
      <c r="I13" s="71">
        <v>1</v>
      </c>
      <c r="J13" s="72">
        <f t="shared" si="0"/>
        <v>2</v>
      </c>
      <c r="K13" s="73">
        <f t="shared" si="1"/>
        <v>0.16</v>
      </c>
      <c r="L13" s="74">
        <f t="shared" si="2"/>
        <v>493.48480000000001</v>
      </c>
      <c r="M13" s="103">
        <f t="shared" si="3"/>
        <v>6168.56</v>
      </c>
      <c r="N13" s="942">
        <v>6168.56</v>
      </c>
      <c r="O13" s="64"/>
      <c r="P13" s="64"/>
      <c r="Q13" s="961"/>
    </row>
    <row r="14" spans="1:20" ht="14.1" customHeight="1" x14ac:dyDescent="0.2">
      <c r="A14" s="1085"/>
      <c r="B14" s="1086"/>
      <c r="C14" s="1087"/>
      <c r="D14" s="1080"/>
      <c r="E14" s="67">
        <v>73766</v>
      </c>
      <c r="F14" s="68">
        <v>2000</v>
      </c>
      <c r="G14" s="69">
        <v>1000</v>
      </c>
      <c r="H14" s="70">
        <v>90</v>
      </c>
      <c r="I14" s="71">
        <v>1</v>
      </c>
      <c r="J14" s="72">
        <f t="shared" si="0"/>
        <v>2</v>
      </c>
      <c r="K14" s="73">
        <f t="shared" si="1"/>
        <v>0.18</v>
      </c>
      <c r="L14" s="74">
        <f t="shared" si="2"/>
        <v>538.56180000000006</v>
      </c>
      <c r="M14" s="103">
        <f t="shared" si="3"/>
        <v>5984.02</v>
      </c>
      <c r="N14" s="942">
        <v>5984.02</v>
      </c>
      <c r="O14" s="64"/>
      <c r="P14" s="64"/>
      <c r="Q14" s="961"/>
    </row>
    <row r="15" spans="1:20" ht="14.1" customHeight="1" x14ac:dyDescent="0.2">
      <c r="A15" s="1085"/>
      <c r="B15" s="1086"/>
      <c r="C15" s="1087"/>
      <c r="D15" s="1080"/>
      <c r="E15" s="67">
        <v>72272</v>
      </c>
      <c r="F15" s="68">
        <v>2000</v>
      </c>
      <c r="G15" s="69">
        <v>1000</v>
      </c>
      <c r="H15" s="70">
        <v>100</v>
      </c>
      <c r="I15" s="71">
        <v>1</v>
      </c>
      <c r="J15" s="72">
        <f t="shared" si="0"/>
        <v>2</v>
      </c>
      <c r="K15" s="73">
        <f t="shared" si="1"/>
        <v>0.2</v>
      </c>
      <c r="L15" s="74">
        <f t="shared" si="2"/>
        <v>606.68500000000006</v>
      </c>
      <c r="M15" s="103">
        <f t="shared" si="3"/>
        <v>6066.85</v>
      </c>
      <c r="N15" s="942">
        <v>6066.85</v>
      </c>
      <c r="O15" s="64"/>
      <c r="P15" s="64"/>
      <c r="Q15" s="961"/>
      <c r="S15" s="75"/>
      <c r="T15" s="76"/>
    </row>
    <row r="16" spans="1:20" ht="14.1" customHeight="1" x14ac:dyDescent="0.2">
      <c r="A16" s="1085"/>
      <c r="B16" s="1086"/>
      <c r="C16" s="1087"/>
      <c r="D16" s="1080"/>
      <c r="E16" s="67">
        <v>84237</v>
      </c>
      <c r="F16" s="68">
        <v>2000</v>
      </c>
      <c r="G16" s="69">
        <v>1000</v>
      </c>
      <c r="H16" s="70">
        <v>110</v>
      </c>
      <c r="I16" s="71">
        <v>1</v>
      </c>
      <c r="J16" s="72">
        <f t="shared" si="0"/>
        <v>2</v>
      </c>
      <c r="K16" s="73">
        <f t="shared" si="1"/>
        <v>0.22</v>
      </c>
      <c r="L16" s="74">
        <f>M16/(1000/H16)</f>
        <v>667.35349999999994</v>
      </c>
      <c r="M16" s="103">
        <f t="shared" si="3"/>
        <v>6066.85</v>
      </c>
      <c r="N16" s="942">
        <v>6066.85</v>
      </c>
      <c r="O16" s="64"/>
      <c r="P16" s="64"/>
      <c r="Q16" s="961"/>
    </row>
    <row r="17" spans="1:20" ht="14.1" customHeight="1" x14ac:dyDescent="0.2">
      <c r="A17" s="1088"/>
      <c r="B17" s="1089"/>
      <c r="C17" s="1090"/>
      <c r="D17" s="1081"/>
      <c r="E17" s="77">
        <v>82605</v>
      </c>
      <c r="F17" s="78">
        <v>2000</v>
      </c>
      <c r="G17" s="79">
        <v>1000</v>
      </c>
      <c r="H17" s="80">
        <v>120</v>
      </c>
      <c r="I17" s="81">
        <v>1</v>
      </c>
      <c r="J17" s="82">
        <f t="shared" si="0"/>
        <v>2</v>
      </c>
      <c r="K17" s="83">
        <f t="shared" si="1"/>
        <v>0.24</v>
      </c>
      <c r="L17" s="84">
        <f t="shared" si="2"/>
        <v>728.02200000000005</v>
      </c>
      <c r="M17" s="1029">
        <f t="shared" si="3"/>
        <v>6066.85</v>
      </c>
      <c r="N17" s="943">
        <v>6066.85</v>
      </c>
      <c r="O17" s="64"/>
      <c r="P17" s="64"/>
      <c r="Q17" s="961"/>
    </row>
    <row r="18" spans="1:20" ht="14.1" customHeight="1" x14ac:dyDescent="0.2">
      <c r="A18" s="1082" t="s">
        <v>14</v>
      </c>
      <c r="B18" s="1083"/>
      <c r="C18" s="1084"/>
      <c r="D18" s="1079" t="s">
        <v>282</v>
      </c>
      <c r="E18" s="56">
        <v>111976</v>
      </c>
      <c r="F18" s="57">
        <v>5000</v>
      </c>
      <c r="G18" s="58">
        <v>1000</v>
      </c>
      <c r="H18" s="59">
        <v>40</v>
      </c>
      <c r="I18" s="60">
        <v>1</v>
      </c>
      <c r="J18" s="61">
        <f t="shared" si="0"/>
        <v>5</v>
      </c>
      <c r="K18" s="62">
        <f t="shared" si="1"/>
        <v>0.2</v>
      </c>
      <c r="L18" s="63">
        <f t="shared" si="2"/>
        <v>469.41039999999998</v>
      </c>
      <c r="M18" s="1028">
        <f t="shared" si="3"/>
        <v>11735.26</v>
      </c>
      <c r="N18" s="941">
        <v>11735.26</v>
      </c>
      <c r="O18" s="64"/>
      <c r="P18" s="64"/>
      <c r="Q18" s="961"/>
    </row>
    <row r="19" spans="1:20" ht="14.1" customHeight="1" x14ac:dyDescent="0.2">
      <c r="A19" s="1085"/>
      <c r="B19" s="1086"/>
      <c r="C19" s="1087"/>
      <c r="D19" s="1080"/>
      <c r="E19" s="67">
        <v>111975</v>
      </c>
      <c r="F19" s="68">
        <v>4000</v>
      </c>
      <c r="G19" s="69">
        <v>1000</v>
      </c>
      <c r="H19" s="70">
        <v>50</v>
      </c>
      <c r="I19" s="71">
        <v>1</v>
      </c>
      <c r="J19" s="72">
        <f t="shared" si="0"/>
        <v>4</v>
      </c>
      <c r="K19" s="73">
        <f t="shared" si="1"/>
        <v>0.2</v>
      </c>
      <c r="L19" s="74">
        <f t="shared" si="2"/>
        <v>525.84300000000007</v>
      </c>
      <c r="M19" s="103">
        <f>N19*(100%-$M$6)</f>
        <v>10516.86</v>
      </c>
      <c r="N19" s="942">
        <v>10516.86</v>
      </c>
      <c r="O19" s="64"/>
      <c r="P19" s="64"/>
      <c r="Q19" s="961"/>
    </row>
    <row r="20" spans="1:20" ht="14.1" customHeight="1" x14ac:dyDescent="0.2">
      <c r="A20" s="1085"/>
      <c r="B20" s="1086"/>
      <c r="C20" s="1087"/>
      <c r="D20" s="1080"/>
      <c r="E20" s="67">
        <v>115332</v>
      </c>
      <c r="F20" s="68">
        <v>3000</v>
      </c>
      <c r="G20" s="69">
        <v>1000</v>
      </c>
      <c r="H20" s="70">
        <v>60</v>
      </c>
      <c r="I20" s="71">
        <v>1</v>
      </c>
      <c r="J20" s="72">
        <f t="shared" si="0"/>
        <v>3</v>
      </c>
      <c r="K20" s="73">
        <f t="shared" si="1"/>
        <v>0.18</v>
      </c>
      <c r="L20" s="74">
        <f t="shared" si="2"/>
        <v>585.46319999999992</v>
      </c>
      <c r="M20" s="103">
        <f t="shared" si="3"/>
        <v>9757.7199999999993</v>
      </c>
      <c r="N20" s="942">
        <v>9757.7199999999993</v>
      </c>
      <c r="O20" s="64"/>
      <c r="P20" s="64"/>
      <c r="Q20" s="961"/>
    </row>
    <row r="21" spans="1:20" ht="14.1" customHeight="1" x14ac:dyDescent="0.2">
      <c r="A21" s="1085"/>
      <c r="B21" s="1086"/>
      <c r="C21" s="1087"/>
      <c r="D21" s="1080"/>
      <c r="E21" s="67">
        <v>115336</v>
      </c>
      <c r="F21" s="68">
        <v>2000</v>
      </c>
      <c r="G21" s="69">
        <v>1000</v>
      </c>
      <c r="H21" s="70">
        <v>70</v>
      </c>
      <c r="I21" s="71">
        <v>1</v>
      </c>
      <c r="J21" s="72">
        <f t="shared" si="0"/>
        <v>2</v>
      </c>
      <c r="K21" s="73">
        <f t="shared" si="1"/>
        <v>0.14000000000000001</v>
      </c>
      <c r="L21" s="74">
        <f t="shared" si="2"/>
        <v>650.08439999999996</v>
      </c>
      <c r="M21" s="103">
        <f t="shared" si="3"/>
        <v>9286.92</v>
      </c>
      <c r="N21" s="942">
        <v>9286.92</v>
      </c>
      <c r="O21" s="64"/>
      <c r="P21" s="64"/>
      <c r="Q21" s="961"/>
    </row>
    <row r="22" spans="1:20" ht="14.1" customHeight="1" x14ac:dyDescent="0.2">
      <c r="A22" s="1085"/>
      <c r="B22" s="1086"/>
      <c r="C22" s="1087"/>
      <c r="D22" s="1080"/>
      <c r="E22" s="67">
        <v>105804</v>
      </c>
      <c r="F22" s="68">
        <v>2000</v>
      </c>
      <c r="G22" s="69">
        <v>1000</v>
      </c>
      <c r="H22" s="70">
        <v>80</v>
      </c>
      <c r="I22" s="71">
        <v>1</v>
      </c>
      <c r="J22" s="72">
        <f t="shared" si="0"/>
        <v>2</v>
      </c>
      <c r="K22" s="73">
        <f t="shared" si="1"/>
        <v>0.16</v>
      </c>
      <c r="L22" s="74">
        <f t="shared" si="2"/>
        <v>700.76</v>
      </c>
      <c r="M22" s="103">
        <f t="shared" si="3"/>
        <v>8759.5</v>
      </c>
      <c r="N22" s="942">
        <v>8759.5</v>
      </c>
      <c r="O22" s="64"/>
      <c r="P22" s="64"/>
      <c r="Q22" s="961"/>
    </row>
    <row r="23" spans="1:20" ht="14.1" customHeight="1" x14ac:dyDescent="0.2">
      <c r="A23" s="1085"/>
      <c r="B23" s="1086"/>
      <c r="C23" s="1087"/>
      <c r="D23" s="1080"/>
      <c r="E23" s="67">
        <v>130710</v>
      </c>
      <c r="F23" s="68">
        <v>2000</v>
      </c>
      <c r="G23" s="69">
        <v>1000</v>
      </c>
      <c r="H23" s="70">
        <v>90</v>
      </c>
      <c r="I23" s="71">
        <v>1</v>
      </c>
      <c r="J23" s="72">
        <f t="shared" si="0"/>
        <v>2</v>
      </c>
      <c r="K23" s="73">
        <f t="shared" si="1"/>
        <v>0.18</v>
      </c>
      <c r="L23" s="74">
        <f t="shared" si="2"/>
        <v>749.09789999999998</v>
      </c>
      <c r="M23" s="103">
        <f t="shared" si="3"/>
        <v>8323.31</v>
      </c>
      <c r="N23" s="942">
        <v>8323.31</v>
      </c>
      <c r="O23" s="64"/>
      <c r="P23" s="64"/>
      <c r="Q23" s="961"/>
      <c r="S23" s="75"/>
      <c r="T23" s="76"/>
    </row>
    <row r="24" spans="1:20" ht="14.1" customHeight="1" x14ac:dyDescent="0.2">
      <c r="A24" s="1085"/>
      <c r="B24" s="1086"/>
      <c r="C24" s="1087"/>
      <c r="D24" s="1080"/>
      <c r="E24" s="67">
        <v>115345</v>
      </c>
      <c r="F24" s="68">
        <v>2000</v>
      </c>
      <c r="G24" s="69">
        <v>1000</v>
      </c>
      <c r="H24" s="70">
        <v>100</v>
      </c>
      <c r="I24" s="71">
        <v>1</v>
      </c>
      <c r="J24" s="72">
        <f t="shared" si="0"/>
        <v>2</v>
      </c>
      <c r="K24" s="73">
        <f t="shared" si="1"/>
        <v>0.2</v>
      </c>
      <c r="L24" s="74">
        <f t="shared" si="2"/>
        <v>822.37000000000012</v>
      </c>
      <c r="M24" s="103">
        <f t="shared" si="3"/>
        <v>8223.7000000000007</v>
      </c>
      <c r="N24" s="942">
        <v>8223.7000000000007</v>
      </c>
      <c r="O24" s="64"/>
      <c r="P24" s="64"/>
      <c r="Q24" s="961"/>
      <c r="S24" s="75"/>
      <c r="T24" s="76"/>
    </row>
    <row r="25" spans="1:20" ht="14.1" customHeight="1" x14ac:dyDescent="0.2">
      <c r="A25" s="1085"/>
      <c r="B25" s="1086"/>
      <c r="C25" s="1087"/>
      <c r="D25" s="1080"/>
      <c r="E25" s="67">
        <v>122181</v>
      </c>
      <c r="F25" s="68">
        <v>2000</v>
      </c>
      <c r="G25" s="69">
        <v>1000</v>
      </c>
      <c r="H25" s="70">
        <v>110</v>
      </c>
      <c r="I25" s="71">
        <v>1</v>
      </c>
      <c r="J25" s="72">
        <f t="shared" si="0"/>
        <v>2</v>
      </c>
      <c r="K25" s="73">
        <f t="shared" si="1"/>
        <v>0.22</v>
      </c>
      <c r="L25" s="74">
        <f>M25/(1000/H25)</f>
        <v>896.41859999999997</v>
      </c>
      <c r="M25" s="103">
        <f t="shared" si="3"/>
        <v>8149.26</v>
      </c>
      <c r="N25" s="942">
        <v>8149.26</v>
      </c>
      <c r="O25" s="64"/>
      <c r="P25" s="64"/>
      <c r="Q25" s="961"/>
    </row>
    <row r="26" spans="1:20" ht="14.1" customHeight="1" x14ac:dyDescent="0.2">
      <c r="A26" s="1088"/>
      <c r="B26" s="1089"/>
      <c r="C26" s="1090"/>
      <c r="D26" s="1081"/>
      <c r="E26" s="77">
        <v>130708</v>
      </c>
      <c r="F26" s="78">
        <v>2000</v>
      </c>
      <c r="G26" s="79">
        <v>1000</v>
      </c>
      <c r="H26" s="80">
        <v>120</v>
      </c>
      <c r="I26" s="81">
        <v>1</v>
      </c>
      <c r="J26" s="82">
        <f t="shared" si="0"/>
        <v>2</v>
      </c>
      <c r="K26" s="83">
        <f t="shared" si="1"/>
        <v>0.24</v>
      </c>
      <c r="L26" s="84">
        <f t="shared" si="2"/>
        <v>952.74599999999998</v>
      </c>
      <c r="M26" s="1029">
        <f t="shared" si="3"/>
        <v>7939.55</v>
      </c>
      <c r="N26" s="943">
        <v>7939.55</v>
      </c>
      <c r="O26" s="64"/>
      <c r="P26" s="64"/>
      <c r="Q26" s="961"/>
    </row>
    <row r="27" spans="1:20" ht="14.1" customHeight="1" x14ac:dyDescent="0.2">
      <c r="A27" s="1082" t="s">
        <v>15</v>
      </c>
      <c r="B27" s="1083"/>
      <c r="C27" s="1084"/>
      <c r="D27" s="1079" t="s">
        <v>283</v>
      </c>
      <c r="E27" s="56">
        <v>64558</v>
      </c>
      <c r="F27" s="57">
        <v>5000</v>
      </c>
      <c r="G27" s="58">
        <v>1000</v>
      </c>
      <c r="H27" s="59">
        <v>40</v>
      </c>
      <c r="I27" s="60">
        <v>1</v>
      </c>
      <c r="J27" s="61">
        <f t="shared" ref="J27:J83" si="4">F27*G27*I27/1000000</f>
        <v>5</v>
      </c>
      <c r="K27" s="62">
        <f t="shared" ref="K27:K83" si="5">F27*G27*H27*I27/1000000000</f>
        <v>0.2</v>
      </c>
      <c r="L27" s="63">
        <f t="shared" si="2"/>
        <v>325.55080000000004</v>
      </c>
      <c r="M27" s="1028">
        <f t="shared" si="3"/>
        <v>8138.77</v>
      </c>
      <c r="N27" s="941">
        <v>8138.77</v>
      </c>
      <c r="O27" s="64"/>
      <c r="P27" s="64"/>
      <c r="Q27" s="961"/>
    </row>
    <row r="28" spans="1:20" ht="14.1" customHeight="1" x14ac:dyDescent="0.2">
      <c r="A28" s="1085"/>
      <c r="B28" s="1086"/>
      <c r="C28" s="1087"/>
      <c r="D28" s="1080"/>
      <c r="E28" s="67">
        <v>65373</v>
      </c>
      <c r="F28" s="68">
        <v>4000</v>
      </c>
      <c r="G28" s="69">
        <v>1000</v>
      </c>
      <c r="H28" s="70">
        <v>50</v>
      </c>
      <c r="I28" s="71">
        <v>1</v>
      </c>
      <c r="J28" s="72">
        <f t="shared" si="4"/>
        <v>4</v>
      </c>
      <c r="K28" s="73">
        <f t="shared" si="5"/>
        <v>0.2</v>
      </c>
      <c r="L28" s="74">
        <f t="shared" si="2"/>
        <v>376.68799999999999</v>
      </c>
      <c r="M28" s="103">
        <f t="shared" si="3"/>
        <v>7533.76</v>
      </c>
      <c r="N28" s="942">
        <v>7533.76</v>
      </c>
      <c r="O28" s="64"/>
      <c r="P28" s="64"/>
      <c r="Q28" s="961"/>
      <c r="S28" s="75"/>
      <c r="T28" s="76"/>
    </row>
    <row r="29" spans="1:20" ht="14.1" customHeight="1" x14ac:dyDescent="0.2">
      <c r="A29" s="1085"/>
      <c r="B29" s="1086"/>
      <c r="C29" s="1087"/>
      <c r="D29" s="1080"/>
      <c r="E29" s="67">
        <v>67467</v>
      </c>
      <c r="F29" s="68">
        <v>3000</v>
      </c>
      <c r="G29" s="69">
        <v>1000</v>
      </c>
      <c r="H29" s="70">
        <v>60</v>
      </c>
      <c r="I29" s="71">
        <v>1</v>
      </c>
      <c r="J29" s="72">
        <f t="shared" si="4"/>
        <v>3</v>
      </c>
      <c r="K29" s="73">
        <f t="shared" si="5"/>
        <v>0.18</v>
      </c>
      <c r="L29" s="74">
        <f t="shared" si="2"/>
        <v>430.82399999999996</v>
      </c>
      <c r="M29" s="103">
        <f t="shared" si="3"/>
        <v>7180.4</v>
      </c>
      <c r="N29" s="942">
        <v>7180.4</v>
      </c>
      <c r="O29" s="64"/>
      <c r="P29" s="64"/>
      <c r="Q29" s="961"/>
    </row>
    <row r="30" spans="1:20" ht="14.1" customHeight="1" x14ac:dyDescent="0.2">
      <c r="A30" s="1085"/>
      <c r="B30" s="1086"/>
      <c r="C30" s="1087"/>
      <c r="D30" s="1080"/>
      <c r="E30" s="67">
        <v>75922</v>
      </c>
      <c r="F30" s="68">
        <v>2000</v>
      </c>
      <c r="G30" s="69">
        <v>1000</v>
      </c>
      <c r="H30" s="70">
        <v>70</v>
      </c>
      <c r="I30" s="71">
        <v>1</v>
      </c>
      <c r="J30" s="72">
        <f t="shared" si="4"/>
        <v>2</v>
      </c>
      <c r="K30" s="73">
        <f t="shared" si="5"/>
        <v>0.14000000000000001</v>
      </c>
      <c r="L30" s="74">
        <f t="shared" si="2"/>
        <v>483.10429999999997</v>
      </c>
      <c r="M30" s="103">
        <f t="shared" si="3"/>
        <v>6901.49</v>
      </c>
      <c r="N30" s="942">
        <v>6901.49</v>
      </c>
      <c r="O30" s="64"/>
      <c r="P30" s="64"/>
      <c r="Q30" s="961"/>
    </row>
    <row r="31" spans="1:20" ht="14.1" customHeight="1" x14ac:dyDescent="0.2">
      <c r="A31" s="1085"/>
      <c r="B31" s="1086"/>
      <c r="C31" s="1087"/>
      <c r="D31" s="1080"/>
      <c r="E31" s="67">
        <v>72380</v>
      </c>
      <c r="F31" s="68">
        <v>2000</v>
      </c>
      <c r="G31" s="69">
        <v>1000</v>
      </c>
      <c r="H31" s="70">
        <v>80</v>
      </c>
      <c r="I31" s="71">
        <v>1</v>
      </c>
      <c r="J31" s="72">
        <f t="shared" si="4"/>
        <v>2</v>
      </c>
      <c r="K31" s="73">
        <f t="shared" si="5"/>
        <v>0.16</v>
      </c>
      <c r="L31" s="74">
        <f t="shared" si="2"/>
        <v>529.80639999999994</v>
      </c>
      <c r="M31" s="103">
        <f t="shared" si="3"/>
        <v>6622.58</v>
      </c>
      <c r="N31" s="942">
        <v>6622.58</v>
      </c>
      <c r="O31" s="64"/>
      <c r="P31" s="64"/>
      <c r="Q31" s="961"/>
    </row>
    <row r="32" spans="1:20" ht="14.1" customHeight="1" x14ac:dyDescent="0.2">
      <c r="A32" s="1085"/>
      <c r="B32" s="1086"/>
      <c r="C32" s="1087"/>
      <c r="D32" s="1080"/>
      <c r="E32" s="67">
        <v>72837</v>
      </c>
      <c r="F32" s="68">
        <v>2000</v>
      </c>
      <c r="G32" s="69">
        <v>1000</v>
      </c>
      <c r="H32" s="70">
        <v>90</v>
      </c>
      <c r="I32" s="71">
        <v>1</v>
      </c>
      <c r="J32" s="72">
        <f t="shared" si="4"/>
        <v>2</v>
      </c>
      <c r="K32" s="73">
        <f t="shared" si="5"/>
        <v>0.18</v>
      </c>
      <c r="L32" s="74">
        <f t="shared" si="2"/>
        <v>589.23720000000003</v>
      </c>
      <c r="M32" s="103">
        <f t="shared" si="3"/>
        <v>6547.08</v>
      </c>
      <c r="N32" s="942">
        <v>6547.08</v>
      </c>
      <c r="O32" s="64"/>
      <c r="P32" s="64"/>
      <c r="Q32" s="961"/>
    </row>
    <row r="33" spans="1:20" ht="14.1" customHeight="1" x14ac:dyDescent="0.2">
      <c r="A33" s="1085"/>
      <c r="B33" s="1086"/>
      <c r="C33" s="1087"/>
      <c r="D33" s="1080"/>
      <c r="E33" s="67">
        <v>72835</v>
      </c>
      <c r="F33" s="68">
        <v>2000</v>
      </c>
      <c r="G33" s="69">
        <v>1000</v>
      </c>
      <c r="H33" s="70">
        <v>100</v>
      </c>
      <c r="I33" s="71">
        <v>1</v>
      </c>
      <c r="J33" s="72">
        <f t="shared" si="4"/>
        <v>2</v>
      </c>
      <c r="K33" s="73">
        <f t="shared" si="5"/>
        <v>0.2</v>
      </c>
      <c r="L33" s="74">
        <f t="shared" si="2"/>
        <v>633.31799999999998</v>
      </c>
      <c r="M33" s="103">
        <f t="shared" si="3"/>
        <v>6333.18</v>
      </c>
      <c r="N33" s="942">
        <v>6333.18</v>
      </c>
      <c r="O33" s="64"/>
      <c r="P33" s="64"/>
      <c r="Q33" s="961"/>
      <c r="S33" s="75"/>
      <c r="T33" s="76"/>
    </row>
    <row r="34" spans="1:20" ht="14.1" customHeight="1" x14ac:dyDescent="0.2">
      <c r="A34" s="1085"/>
      <c r="B34" s="1086"/>
      <c r="C34" s="1087"/>
      <c r="D34" s="1080"/>
      <c r="E34" s="67">
        <v>132345</v>
      </c>
      <c r="F34" s="68">
        <v>2000</v>
      </c>
      <c r="G34" s="69">
        <v>1000</v>
      </c>
      <c r="H34" s="70">
        <v>110</v>
      </c>
      <c r="I34" s="71">
        <v>1</v>
      </c>
      <c r="J34" s="72">
        <f t="shared" si="4"/>
        <v>2</v>
      </c>
      <c r="K34" s="73">
        <f t="shared" si="5"/>
        <v>0.22</v>
      </c>
      <c r="L34" s="74">
        <f>M34/(1000/H34)</f>
        <v>708.29989999999998</v>
      </c>
      <c r="M34" s="103">
        <f t="shared" si="3"/>
        <v>6439.09</v>
      </c>
      <c r="N34" s="942">
        <v>6439.09</v>
      </c>
      <c r="O34" s="64"/>
      <c r="P34" s="64"/>
      <c r="Q34" s="961"/>
    </row>
    <row r="35" spans="1:20" ht="14.1" customHeight="1" x14ac:dyDescent="0.2">
      <c r="A35" s="1088"/>
      <c r="B35" s="1089"/>
      <c r="C35" s="1090"/>
      <c r="D35" s="1081"/>
      <c r="E35" s="77">
        <v>132346</v>
      </c>
      <c r="F35" s="78">
        <v>2000</v>
      </c>
      <c r="G35" s="79">
        <v>1000</v>
      </c>
      <c r="H35" s="80">
        <v>120</v>
      </c>
      <c r="I35" s="81">
        <v>1</v>
      </c>
      <c r="J35" s="82">
        <f t="shared" si="4"/>
        <v>2</v>
      </c>
      <c r="K35" s="83">
        <f t="shared" si="5"/>
        <v>0.24</v>
      </c>
      <c r="L35" s="84">
        <f t="shared" si="2"/>
        <v>752.30639999999994</v>
      </c>
      <c r="M35" s="1029">
        <f>N35*(100%-$M$6)</f>
        <v>6269.22</v>
      </c>
      <c r="N35" s="943">
        <v>6269.22</v>
      </c>
      <c r="O35" s="64"/>
      <c r="P35" s="64"/>
      <c r="Q35" s="961"/>
    </row>
    <row r="36" spans="1:20" ht="14.1" customHeight="1" x14ac:dyDescent="0.2">
      <c r="A36" s="1085" t="s">
        <v>17</v>
      </c>
      <c r="B36" s="1086"/>
      <c r="C36" s="1087"/>
      <c r="D36" s="1080" t="s">
        <v>16</v>
      </c>
      <c r="E36" s="67">
        <v>76537</v>
      </c>
      <c r="F36" s="85">
        <v>5000</v>
      </c>
      <c r="G36" s="86">
        <v>1000</v>
      </c>
      <c r="H36" s="87">
        <v>40</v>
      </c>
      <c r="I36" s="88">
        <v>1</v>
      </c>
      <c r="J36" s="89">
        <f t="shared" si="4"/>
        <v>5</v>
      </c>
      <c r="K36" s="90">
        <f t="shared" si="5"/>
        <v>0.2</v>
      </c>
      <c r="L36" s="91">
        <f t="shared" si="2"/>
        <v>345.01160000000004</v>
      </c>
      <c r="M36" s="1030">
        <f t="shared" si="3"/>
        <v>8625.2900000000009</v>
      </c>
      <c r="N36" s="944">
        <v>8625.2900000000009</v>
      </c>
      <c r="O36" s="64"/>
      <c r="P36" s="64"/>
      <c r="Q36" s="961"/>
    </row>
    <row r="37" spans="1:20" ht="14.1" customHeight="1" x14ac:dyDescent="0.2">
      <c r="A37" s="1085"/>
      <c r="B37" s="1086"/>
      <c r="C37" s="1087"/>
      <c r="D37" s="1080"/>
      <c r="E37" s="67">
        <v>70365</v>
      </c>
      <c r="F37" s="68">
        <v>4000</v>
      </c>
      <c r="G37" s="69">
        <v>1000</v>
      </c>
      <c r="H37" s="70">
        <v>50</v>
      </c>
      <c r="I37" s="71">
        <v>1</v>
      </c>
      <c r="J37" s="72">
        <f t="shared" si="4"/>
        <v>4</v>
      </c>
      <c r="K37" s="73">
        <f t="shared" si="5"/>
        <v>0.2</v>
      </c>
      <c r="L37" s="74">
        <f t="shared" si="2"/>
        <v>396.24299999999999</v>
      </c>
      <c r="M37" s="103">
        <f t="shared" si="3"/>
        <v>7924.86</v>
      </c>
      <c r="N37" s="942">
        <v>7924.86</v>
      </c>
      <c r="O37" s="64"/>
      <c r="P37" s="64"/>
      <c r="Q37" s="961"/>
      <c r="S37" s="75"/>
      <c r="T37" s="76"/>
    </row>
    <row r="38" spans="1:20" ht="14.1" customHeight="1" x14ac:dyDescent="0.2">
      <c r="A38" s="1085"/>
      <c r="B38" s="1086"/>
      <c r="C38" s="1087"/>
      <c r="D38" s="1080"/>
      <c r="E38" s="67">
        <v>76539</v>
      </c>
      <c r="F38" s="68">
        <v>3000</v>
      </c>
      <c r="G38" s="69">
        <v>1000</v>
      </c>
      <c r="H38" s="70">
        <v>60</v>
      </c>
      <c r="I38" s="71">
        <v>1</v>
      </c>
      <c r="J38" s="72">
        <f t="shared" si="4"/>
        <v>3</v>
      </c>
      <c r="K38" s="73">
        <f t="shared" si="5"/>
        <v>0.18</v>
      </c>
      <c r="L38" s="74">
        <f t="shared" si="2"/>
        <v>450.39</v>
      </c>
      <c r="M38" s="103">
        <f t="shared" si="3"/>
        <v>7506.5</v>
      </c>
      <c r="N38" s="942">
        <v>7506.5</v>
      </c>
      <c r="O38" s="64"/>
      <c r="P38" s="64"/>
      <c r="Q38" s="961"/>
    </row>
    <row r="39" spans="1:20" ht="14.1" customHeight="1" x14ac:dyDescent="0.2">
      <c r="A39" s="1085"/>
      <c r="B39" s="1086"/>
      <c r="C39" s="1087"/>
      <c r="D39" s="1080"/>
      <c r="E39" s="67">
        <v>115327</v>
      </c>
      <c r="F39" s="68">
        <v>2000</v>
      </c>
      <c r="G39" s="69">
        <v>1000</v>
      </c>
      <c r="H39" s="70">
        <v>70</v>
      </c>
      <c r="I39" s="71">
        <v>1</v>
      </c>
      <c r="J39" s="72">
        <f t="shared" si="4"/>
        <v>2</v>
      </c>
      <c r="K39" s="73">
        <f t="shared" si="5"/>
        <v>0.14000000000000001</v>
      </c>
      <c r="L39" s="74">
        <f t="shared" si="2"/>
        <v>509.30739999999997</v>
      </c>
      <c r="M39" s="103">
        <f t="shared" si="3"/>
        <v>7275.82</v>
      </c>
      <c r="N39" s="942">
        <v>7275.82</v>
      </c>
      <c r="O39" s="64"/>
      <c r="P39" s="64"/>
      <c r="Q39" s="961"/>
    </row>
    <row r="40" spans="1:20" ht="14.1" customHeight="1" x14ac:dyDescent="0.2">
      <c r="A40" s="1085"/>
      <c r="B40" s="1086"/>
      <c r="C40" s="1087"/>
      <c r="D40" s="1080"/>
      <c r="E40" s="67">
        <v>100718</v>
      </c>
      <c r="F40" s="68">
        <v>2000</v>
      </c>
      <c r="G40" s="69">
        <v>1000</v>
      </c>
      <c r="H40" s="70">
        <v>80</v>
      </c>
      <c r="I40" s="71">
        <v>1</v>
      </c>
      <c r="J40" s="72">
        <f t="shared" si="4"/>
        <v>2</v>
      </c>
      <c r="K40" s="73">
        <f t="shared" si="5"/>
        <v>0.16</v>
      </c>
      <c r="L40" s="74">
        <f t="shared" si="2"/>
        <v>555.55840000000001</v>
      </c>
      <c r="M40" s="103">
        <f t="shared" si="3"/>
        <v>6944.48</v>
      </c>
      <c r="N40" s="942">
        <v>6944.48</v>
      </c>
      <c r="O40" s="64"/>
      <c r="P40" s="64"/>
      <c r="Q40" s="961"/>
    </row>
    <row r="41" spans="1:20" ht="14.1" customHeight="1" x14ac:dyDescent="0.2">
      <c r="A41" s="1085"/>
      <c r="B41" s="1086"/>
      <c r="C41" s="1087"/>
      <c r="D41" s="1080"/>
      <c r="E41" s="67">
        <v>115675</v>
      </c>
      <c r="F41" s="68">
        <v>2000</v>
      </c>
      <c r="G41" s="69">
        <v>1000</v>
      </c>
      <c r="H41" s="70">
        <v>90</v>
      </c>
      <c r="I41" s="71">
        <v>1</v>
      </c>
      <c r="J41" s="72">
        <f t="shared" si="4"/>
        <v>2</v>
      </c>
      <c r="K41" s="73">
        <f t="shared" si="5"/>
        <v>0.18</v>
      </c>
      <c r="L41" s="74">
        <f t="shared" si="2"/>
        <v>599.71230000000003</v>
      </c>
      <c r="M41" s="103">
        <f t="shared" si="3"/>
        <v>6663.47</v>
      </c>
      <c r="N41" s="942">
        <v>6663.47</v>
      </c>
      <c r="O41" s="64"/>
      <c r="P41" s="64"/>
      <c r="Q41" s="961"/>
    </row>
    <row r="42" spans="1:20" ht="14.1" customHeight="1" x14ac:dyDescent="0.2">
      <c r="A42" s="1085"/>
      <c r="B42" s="1086"/>
      <c r="C42" s="1087"/>
      <c r="D42" s="1080"/>
      <c r="E42" s="67">
        <v>84071</v>
      </c>
      <c r="F42" s="68">
        <v>2000</v>
      </c>
      <c r="G42" s="69">
        <v>1000</v>
      </c>
      <c r="H42" s="70">
        <v>100</v>
      </c>
      <c r="I42" s="71">
        <v>1</v>
      </c>
      <c r="J42" s="72">
        <f t="shared" si="4"/>
        <v>2</v>
      </c>
      <c r="K42" s="73">
        <f t="shared" si="5"/>
        <v>0.2</v>
      </c>
      <c r="L42" s="74">
        <f t="shared" si="2"/>
        <v>666.55700000000002</v>
      </c>
      <c r="M42" s="103">
        <f t="shared" si="3"/>
        <v>6665.57</v>
      </c>
      <c r="N42" s="942">
        <v>6665.57</v>
      </c>
      <c r="O42" s="64"/>
      <c r="P42" s="64"/>
      <c r="Q42" s="961"/>
      <c r="S42" s="75"/>
      <c r="T42" s="76"/>
    </row>
    <row r="43" spans="1:20" ht="14.1" customHeight="1" x14ac:dyDescent="0.2">
      <c r="A43" s="1085"/>
      <c r="B43" s="1086"/>
      <c r="C43" s="1087"/>
      <c r="D43" s="1080"/>
      <c r="E43" s="67">
        <v>132352</v>
      </c>
      <c r="F43" s="68">
        <v>2000</v>
      </c>
      <c r="G43" s="69">
        <v>1000</v>
      </c>
      <c r="H43" s="70">
        <v>110</v>
      </c>
      <c r="I43" s="71">
        <v>1</v>
      </c>
      <c r="J43" s="72">
        <f t="shared" si="4"/>
        <v>2</v>
      </c>
      <c r="K43" s="73">
        <f t="shared" si="5"/>
        <v>0.22</v>
      </c>
      <c r="L43" s="74">
        <f>M43/(1000/H43)</f>
        <v>725.83059999999989</v>
      </c>
      <c r="M43" s="103">
        <f>N43*(100%-$M$6)</f>
        <v>6598.46</v>
      </c>
      <c r="N43" s="942">
        <v>6598.46</v>
      </c>
      <c r="O43" s="64"/>
      <c r="P43" s="64"/>
      <c r="Q43" s="961"/>
    </row>
    <row r="44" spans="1:20" ht="14.1" customHeight="1" x14ac:dyDescent="0.2">
      <c r="A44" s="1088"/>
      <c r="B44" s="1089"/>
      <c r="C44" s="1090"/>
      <c r="D44" s="1081"/>
      <c r="E44" s="77">
        <v>132358</v>
      </c>
      <c r="F44" s="78">
        <v>2000</v>
      </c>
      <c r="G44" s="79">
        <v>1000</v>
      </c>
      <c r="H44" s="80">
        <v>120</v>
      </c>
      <c r="I44" s="81">
        <v>1</v>
      </c>
      <c r="J44" s="82">
        <f t="shared" si="4"/>
        <v>2</v>
      </c>
      <c r="K44" s="83">
        <f t="shared" si="5"/>
        <v>0.24</v>
      </c>
      <c r="L44" s="84">
        <f t="shared" si="2"/>
        <v>785.77559999999994</v>
      </c>
      <c r="M44" s="1029">
        <f t="shared" si="3"/>
        <v>6548.13</v>
      </c>
      <c r="N44" s="943">
        <v>6548.13</v>
      </c>
      <c r="O44" s="64"/>
      <c r="P44" s="64"/>
      <c r="Q44" s="961"/>
    </row>
    <row r="45" spans="1:20" ht="14.1" customHeight="1" x14ac:dyDescent="0.2">
      <c r="A45" s="1082" t="s">
        <v>18</v>
      </c>
      <c r="B45" s="1083"/>
      <c r="C45" s="1084"/>
      <c r="D45" s="1079" t="s">
        <v>284</v>
      </c>
      <c r="E45" s="56">
        <v>102765</v>
      </c>
      <c r="F45" s="57">
        <v>6000</v>
      </c>
      <c r="G45" s="58">
        <v>1000</v>
      </c>
      <c r="H45" s="59">
        <v>25</v>
      </c>
      <c r="I45" s="60">
        <v>1</v>
      </c>
      <c r="J45" s="61">
        <f t="shared" si="4"/>
        <v>6</v>
      </c>
      <c r="K45" s="62">
        <f t="shared" si="5"/>
        <v>0.15</v>
      </c>
      <c r="L45" s="63">
        <f t="shared" si="2"/>
        <v>217.49349999999998</v>
      </c>
      <c r="M45" s="1028">
        <f t="shared" si="3"/>
        <v>8699.74</v>
      </c>
      <c r="N45" s="941">
        <v>8699.74</v>
      </c>
      <c r="O45" s="64"/>
      <c r="P45" s="64"/>
      <c r="Q45" s="961"/>
    </row>
    <row r="46" spans="1:20" ht="14.1" customHeight="1" x14ac:dyDescent="0.2">
      <c r="A46" s="1085"/>
      <c r="B46" s="1086"/>
      <c r="C46" s="1087"/>
      <c r="D46" s="1080"/>
      <c r="E46" s="67">
        <v>66439</v>
      </c>
      <c r="F46" s="85">
        <v>7000</v>
      </c>
      <c r="G46" s="86">
        <v>1000</v>
      </c>
      <c r="H46" s="87">
        <v>30</v>
      </c>
      <c r="I46" s="88">
        <v>1</v>
      </c>
      <c r="J46" s="72">
        <f t="shared" si="4"/>
        <v>7</v>
      </c>
      <c r="K46" s="73">
        <f t="shared" si="5"/>
        <v>0.21</v>
      </c>
      <c r="L46" s="74">
        <f t="shared" si="2"/>
        <v>241.83509999999998</v>
      </c>
      <c r="M46" s="103">
        <f t="shared" si="3"/>
        <v>8061.17</v>
      </c>
      <c r="N46" s="942">
        <v>8061.17</v>
      </c>
      <c r="O46" s="64"/>
      <c r="P46" s="64"/>
      <c r="Q46" s="961"/>
    </row>
    <row r="47" spans="1:20" ht="14.1" customHeight="1" x14ac:dyDescent="0.2">
      <c r="A47" s="1085"/>
      <c r="B47" s="1086"/>
      <c r="C47" s="1087"/>
      <c r="D47" s="1080"/>
      <c r="E47" s="67">
        <v>66534</v>
      </c>
      <c r="F47" s="85">
        <v>5000</v>
      </c>
      <c r="G47" s="86">
        <v>1000</v>
      </c>
      <c r="H47" s="87">
        <v>40</v>
      </c>
      <c r="I47" s="88">
        <v>1</v>
      </c>
      <c r="J47" s="72">
        <f t="shared" si="4"/>
        <v>5</v>
      </c>
      <c r="K47" s="73">
        <f t="shared" si="5"/>
        <v>0.2</v>
      </c>
      <c r="L47" s="74">
        <f t="shared" si="2"/>
        <v>307.13799999999998</v>
      </c>
      <c r="M47" s="103">
        <f t="shared" si="3"/>
        <v>7678.45</v>
      </c>
      <c r="N47" s="942">
        <v>7678.45</v>
      </c>
      <c r="O47" s="64"/>
      <c r="P47" s="64"/>
      <c r="Q47" s="961"/>
    </row>
    <row r="48" spans="1:20" ht="14.1" customHeight="1" x14ac:dyDescent="0.2">
      <c r="A48" s="1085"/>
      <c r="B48" s="1086"/>
      <c r="C48" s="1087"/>
      <c r="D48" s="1080"/>
      <c r="E48" s="67">
        <v>67619</v>
      </c>
      <c r="F48" s="85">
        <v>4000</v>
      </c>
      <c r="G48" s="86">
        <v>1000</v>
      </c>
      <c r="H48" s="87">
        <v>50</v>
      </c>
      <c r="I48" s="88">
        <v>1</v>
      </c>
      <c r="J48" s="72">
        <f t="shared" si="4"/>
        <v>4</v>
      </c>
      <c r="K48" s="73">
        <f t="shared" si="5"/>
        <v>0.2</v>
      </c>
      <c r="L48" s="74">
        <f t="shared" si="2"/>
        <v>365.88800000000003</v>
      </c>
      <c r="M48" s="103">
        <f t="shared" si="3"/>
        <v>7317.76</v>
      </c>
      <c r="N48" s="942">
        <v>7317.76</v>
      </c>
      <c r="O48" s="64"/>
      <c r="P48" s="64"/>
      <c r="Q48" s="961"/>
      <c r="S48" s="75"/>
      <c r="T48" s="76"/>
    </row>
    <row r="49" spans="1:20" ht="14.1" customHeight="1" x14ac:dyDescent="0.2">
      <c r="A49" s="1085"/>
      <c r="B49" s="1086"/>
      <c r="C49" s="1087"/>
      <c r="D49" s="1080"/>
      <c r="E49" s="67">
        <v>82649</v>
      </c>
      <c r="F49" s="85">
        <v>2000</v>
      </c>
      <c r="G49" s="86">
        <v>1000</v>
      </c>
      <c r="H49" s="87">
        <v>60</v>
      </c>
      <c r="I49" s="88">
        <v>1</v>
      </c>
      <c r="J49" s="72">
        <f t="shared" si="4"/>
        <v>2</v>
      </c>
      <c r="K49" s="73">
        <f t="shared" si="5"/>
        <v>0.12</v>
      </c>
      <c r="L49" s="74">
        <f t="shared" si="2"/>
        <v>426.54599999999999</v>
      </c>
      <c r="M49" s="103">
        <f t="shared" si="3"/>
        <v>7109.1</v>
      </c>
      <c r="N49" s="942">
        <v>7109.1</v>
      </c>
      <c r="O49" s="64"/>
      <c r="P49" s="64"/>
      <c r="Q49" s="961"/>
    </row>
    <row r="50" spans="1:20" ht="14.1" customHeight="1" x14ac:dyDescent="0.2">
      <c r="A50" s="1085"/>
      <c r="B50" s="1086"/>
      <c r="C50" s="1087"/>
      <c r="D50" s="1080"/>
      <c r="E50" s="67">
        <v>78311</v>
      </c>
      <c r="F50" s="85">
        <v>2000</v>
      </c>
      <c r="G50" s="86">
        <v>1000</v>
      </c>
      <c r="H50" s="87">
        <v>70</v>
      </c>
      <c r="I50" s="88">
        <v>1</v>
      </c>
      <c r="J50" s="72">
        <f t="shared" si="4"/>
        <v>2</v>
      </c>
      <c r="K50" s="73">
        <f t="shared" si="5"/>
        <v>0.14000000000000001</v>
      </c>
      <c r="L50" s="74">
        <f t="shared" si="2"/>
        <v>490.59079999999994</v>
      </c>
      <c r="M50" s="103">
        <f t="shared" si="3"/>
        <v>7008.44</v>
      </c>
      <c r="N50" s="942">
        <v>7008.44</v>
      </c>
      <c r="O50" s="64"/>
      <c r="P50" s="64"/>
      <c r="Q50" s="961"/>
    </row>
    <row r="51" spans="1:20" ht="14.1" customHeight="1" x14ac:dyDescent="0.2">
      <c r="A51" s="1085"/>
      <c r="B51" s="1086"/>
      <c r="C51" s="1087"/>
      <c r="D51" s="1080"/>
      <c r="E51" s="67">
        <v>78908</v>
      </c>
      <c r="F51" s="85">
        <v>2000</v>
      </c>
      <c r="G51" s="86">
        <v>1000</v>
      </c>
      <c r="H51" s="87">
        <v>80</v>
      </c>
      <c r="I51" s="88">
        <v>1</v>
      </c>
      <c r="J51" s="72">
        <f t="shared" si="4"/>
        <v>2</v>
      </c>
      <c r="K51" s="73">
        <f t="shared" si="5"/>
        <v>0.16</v>
      </c>
      <c r="L51" s="74">
        <f t="shared" si="2"/>
        <v>542.3048</v>
      </c>
      <c r="M51" s="103">
        <f t="shared" si="3"/>
        <v>6778.81</v>
      </c>
      <c r="N51" s="942">
        <v>6778.81</v>
      </c>
      <c r="O51" s="64"/>
      <c r="P51" s="64"/>
      <c r="Q51" s="961"/>
    </row>
    <row r="52" spans="1:20" ht="14.1" customHeight="1" x14ac:dyDescent="0.2">
      <c r="A52" s="1085"/>
      <c r="B52" s="1086"/>
      <c r="C52" s="1087"/>
      <c r="D52" s="1080"/>
      <c r="E52" s="67">
        <v>84236</v>
      </c>
      <c r="F52" s="85">
        <v>2000</v>
      </c>
      <c r="G52" s="86">
        <v>1000</v>
      </c>
      <c r="H52" s="87">
        <v>90</v>
      </c>
      <c r="I52" s="88">
        <v>1</v>
      </c>
      <c r="J52" s="72">
        <f t="shared" si="4"/>
        <v>2</v>
      </c>
      <c r="K52" s="73">
        <f t="shared" si="5"/>
        <v>0.18</v>
      </c>
      <c r="L52" s="74">
        <f t="shared" si="2"/>
        <v>606.5073000000001</v>
      </c>
      <c r="M52" s="103">
        <f t="shared" si="3"/>
        <v>6738.97</v>
      </c>
      <c r="N52" s="942">
        <v>6738.97</v>
      </c>
      <c r="O52" s="64"/>
      <c r="P52" s="64"/>
      <c r="Q52" s="961"/>
    </row>
    <row r="53" spans="1:20" ht="14.1" customHeight="1" x14ac:dyDescent="0.2">
      <c r="A53" s="1088"/>
      <c r="B53" s="1089"/>
      <c r="C53" s="1090"/>
      <c r="D53" s="1081"/>
      <c r="E53" s="67">
        <v>78307</v>
      </c>
      <c r="F53" s="92">
        <v>2000</v>
      </c>
      <c r="G53" s="93">
        <v>1000</v>
      </c>
      <c r="H53" s="94">
        <v>100</v>
      </c>
      <c r="I53" s="95">
        <v>1</v>
      </c>
      <c r="J53" s="82">
        <f t="shared" si="4"/>
        <v>2</v>
      </c>
      <c r="K53" s="83">
        <f t="shared" si="5"/>
        <v>0.2</v>
      </c>
      <c r="L53" s="84">
        <f t="shared" si="2"/>
        <v>669.70299999999997</v>
      </c>
      <c r="M53" s="1029">
        <f t="shared" si="3"/>
        <v>6697.03</v>
      </c>
      <c r="N53" s="943">
        <v>6697.03</v>
      </c>
      <c r="O53" s="64"/>
      <c r="P53" s="64"/>
      <c r="Q53" s="961"/>
      <c r="S53" s="75"/>
      <c r="T53" s="76"/>
    </row>
    <row r="54" spans="1:20" ht="14.1" customHeight="1" x14ac:dyDescent="0.2">
      <c r="A54" s="1082" t="s">
        <v>19</v>
      </c>
      <c r="B54" s="1083"/>
      <c r="C54" s="1084"/>
      <c r="D54" s="1079" t="s">
        <v>284</v>
      </c>
      <c r="E54" s="56">
        <v>130487</v>
      </c>
      <c r="F54" s="57">
        <v>6000</v>
      </c>
      <c r="G54" s="58">
        <v>1000</v>
      </c>
      <c r="H54" s="59">
        <v>25</v>
      </c>
      <c r="I54" s="60">
        <v>1</v>
      </c>
      <c r="J54" s="61">
        <f t="shared" si="4"/>
        <v>6</v>
      </c>
      <c r="K54" s="62">
        <f t="shared" si="5"/>
        <v>0.15</v>
      </c>
      <c r="L54" s="63">
        <f t="shared" si="2"/>
        <v>423.11225000000002</v>
      </c>
      <c r="M54" s="1028">
        <f t="shared" si="3"/>
        <v>16924.490000000002</v>
      </c>
      <c r="N54" s="941">
        <v>16924.490000000002</v>
      </c>
      <c r="O54" s="64"/>
      <c r="P54" s="64"/>
      <c r="Q54" s="961"/>
    </row>
    <row r="55" spans="1:20" ht="14.1" customHeight="1" x14ac:dyDescent="0.2">
      <c r="A55" s="1085"/>
      <c r="B55" s="1086"/>
      <c r="C55" s="1087"/>
      <c r="D55" s="1080"/>
      <c r="E55" s="67">
        <v>98488</v>
      </c>
      <c r="F55" s="85">
        <v>7000</v>
      </c>
      <c r="G55" s="86">
        <v>1000</v>
      </c>
      <c r="H55" s="87">
        <v>30</v>
      </c>
      <c r="I55" s="88">
        <v>1</v>
      </c>
      <c r="J55" s="72">
        <f t="shared" si="4"/>
        <v>7</v>
      </c>
      <c r="K55" s="73">
        <f t="shared" si="5"/>
        <v>0.21</v>
      </c>
      <c r="L55" s="74">
        <f t="shared" si="2"/>
        <v>430.28939999999994</v>
      </c>
      <c r="M55" s="103">
        <f>N55*(100%-$M$6)</f>
        <v>14342.98</v>
      </c>
      <c r="N55" s="942">
        <v>14342.98</v>
      </c>
      <c r="O55" s="64"/>
      <c r="P55" s="64"/>
      <c r="Q55" s="961"/>
    </row>
    <row r="56" spans="1:20" ht="14.1" customHeight="1" x14ac:dyDescent="0.2">
      <c r="A56" s="1085"/>
      <c r="B56" s="1086"/>
      <c r="C56" s="1087"/>
      <c r="D56" s="1080"/>
      <c r="E56" s="67">
        <v>98483</v>
      </c>
      <c r="F56" s="85">
        <v>5000</v>
      </c>
      <c r="G56" s="86">
        <v>1000</v>
      </c>
      <c r="H56" s="87">
        <v>40</v>
      </c>
      <c r="I56" s="88">
        <v>1</v>
      </c>
      <c r="J56" s="72">
        <f t="shared" si="4"/>
        <v>5</v>
      </c>
      <c r="K56" s="73">
        <f t="shared" si="5"/>
        <v>0.2</v>
      </c>
      <c r="L56" s="74">
        <f t="shared" si="2"/>
        <v>500.44720000000001</v>
      </c>
      <c r="M56" s="103">
        <f t="shared" si="3"/>
        <v>12511.18</v>
      </c>
      <c r="N56" s="942">
        <v>12511.18</v>
      </c>
      <c r="O56" s="64"/>
      <c r="P56" s="64"/>
      <c r="Q56" s="961"/>
    </row>
    <row r="57" spans="1:20" ht="14.1" customHeight="1" x14ac:dyDescent="0.2">
      <c r="A57" s="1085"/>
      <c r="B57" s="1086"/>
      <c r="C57" s="1087"/>
      <c r="D57" s="1080"/>
      <c r="E57" s="67">
        <v>98481</v>
      </c>
      <c r="F57" s="85">
        <v>4000</v>
      </c>
      <c r="G57" s="86">
        <v>1000</v>
      </c>
      <c r="H57" s="87">
        <v>50</v>
      </c>
      <c r="I57" s="88">
        <v>1</v>
      </c>
      <c r="J57" s="72">
        <f t="shared" si="4"/>
        <v>4</v>
      </c>
      <c r="K57" s="73">
        <f t="shared" si="5"/>
        <v>0.2</v>
      </c>
      <c r="L57" s="74">
        <f t="shared" si="2"/>
        <v>563.64300000000003</v>
      </c>
      <c r="M57" s="103">
        <f t="shared" si="3"/>
        <v>11272.86</v>
      </c>
      <c r="N57" s="942">
        <v>11272.86</v>
      </c>
      <c r="O57" s="64"/>
      <c r="P57" s="64"/>
      <c r="Q57" s="961"/>
      <c r="S57" s="75"/>
      <c r="T57" s="76"/>
    </row>
    <row r="58" spans="1:20" ht="14.1" customHeight="1" x14ac:dyDescent="0.2">
      <c r="A58" s="1085"/>
      <c r="B58" s="1086"/>
      <c r="C58" s="1087"/>
      <c r="D58" s="1080"/>
      <c r="E58" s="67">
        <v>113570</v>
      </c>
      <c r="F58" s="85">
        <v>2000</v>
      </c>
      <c r="G58" s="86">
        <v>1000</v>
      </c>
      <c r="H58" s="87">
        <v>60</v>
      </c>
      <c r="I58" s="88">
        <v>1</v>
      </c>
      <c r="J58" s="72">
        <f t="shared" si="4"/>
        <v>2</v>
      </c>
      <c r="K58" s="73">
        <f t="shared" si="5"/>
        <v>0.12</v>
      </c>
      <c r="L58" s="74">
        <f t="shared" si="2"/>
        <v>628.74659999999994</v>
      </c>
      <c r="M58" s="103">
        <f t="shared" si="3"/>
        <v>10479.11</v>
      </c>
      <c r="N58" s="942">
        <v>10479.11</v>
      </c>
      <c r="O58" s="64"/>
      <c r="P58" s="64"/>
      <c r="Q58" s="961"/>
    </row>
    <row r="59" spans="1:20" ht="14.1" customHeight="1" x14ac:dyDescent="0.2">
      <c r="A59" s="1085"/>
      <c r="B59" s="1086"/>
      <c r="C59" s="1087"/>
      <c r="D59" s="1080"/>
      <c r="E59" s="67">
        <v>98478</v>
      </c>
      <c r="F59" s="85">
        <v>2000</v>
      </c>
      <c r="G59" s="86">
        <v>1000</v>
      </c>
      <c r="H59" s="87">
        <v>70</v>
      </c>
      <c r="I59" s="88">
        <v>1</v>
      </c>
      <c r="J59" s="72">
        <f t="shared" si="4"/>
        <v>2</v>
      </c>
      <c r="K59" s="73">
        <f t="shared" si="5"/>
        <v>0.14000000000000001</v>
      </c>
      <c r="L59" s="74">
        <f t="shared" si="2"/>
        <v>697.5723999999999</v>
      </c>
      <c r="M59" s="103">
        <f t="shared" si="3"/>
        <v>9965.32</v>
      </c>
      <c r="N59" s="942">
        <v>9965.32</v>
      </c>
      <c r="O59" s="64"/>
      <c r="P59" s="64"/>
      <c r="Q59" s="961"/>
    </row>
    <row r="60" spans="1:20" ht="14.1" customHeight="1" x14ac:dyDescent="0.2">
      <c r="A60" s="1085"/>
      <c r="B60" s="1086"/>
      <c r="C60" s="1087"/>
      <c r="D60" s="1080"/>
      <c r="E60" s="67">
        <v>98479</v>
      </c>
      <c r="F60" s="85">
        <v>2000</v>
      </c>
      <c r="G60" s="86">
        <v>1000</v>
      </c>
      <c r="H60" s="87">
        <v>80</v>
      </c>
      <c r="I60" s="88">
        <v>1</v>
      </c>
      <c r="J60" s="72">
        <f t="shared" si="4"/>
        <v>2</v>
      </c>
      <c r="K60" s="73">
        <f t="shared" si="5"/>
        <v>0.16</v>
      </c>
      <c r="L60" s="74">
        <f t="shared" si="2"/>
        <v>753.18719999999996</v>
      </c>
      <c r="M60" s="103">
        <f t="shared" si="3"/>
        <v>9414.84</v>
      </c>
      <c r="N60" s="942">
        <v>9414.84</v>
      </c>
      <c r="O60" s="64"/>
      <c r="P60" s="64"/>
      <c r="Q60" s="961"/>
    </row>
    <row r="61" spans="1:20" ht="14.1" customHeight="1" x14ac:dyDescent="0.2">
      <c r="A61" s="1085"/>
      <c r="B61" s="1086"/>
      <c r="C61" s="1087"/>
      <c r="D61" s="1080"/>
      <c r="E61" s="67">
        <v>113569</v>
      </c>
      <c r="F61" s="85">
        <v>2000</v>
      </c>
      <c r="G61" s="86">
        <v>1000</v>
      </c>
      <c r="H61" s="87">
        <v>90</v>
      </c>
      <c r="I61" s="88">
        <v>1</v>
      </c>
      <c r="J61" s="72">
        <f t="shared" si="4"/>
        <v>2</v>
      </c>
      <c r="K61" s="73">
        <f t="shared" si="5"/>
        <v>0.18</v>
      </c>
      <c r="L61" s="74">
        <f t="shared" si="2"/>
        <v>813.45690000000002</v>
      </c>
      <c r="M61" s="103">
        <f t="shared" si="3"/>
        <v>9038.41</v>
      </c>
      <c r="N61" s="942">
        <v>9038.41</v>
      </c>
      <c r="O61" s="64"/>
      <c r="P61" s="64"/>
      <c r="Q61" s="961"/>
    </row>
    <row r="62" spans="1:20" ht="14.1" customHeight="1" x14ac:dyDescent="0.2">
      <c r="A62" s="1088"/>
      <c r="B62" s="1089"/>
      <c r="C62" s="1090"/>
      <c r="D62" s="1081"/>
      <c r="E62" s="77">
        <v>102577</v>
      </c>
      <c r="F62" s="78">
        <v>2000</v>
      </c>
      <c r="G62" s="79">
        <v>1000</v>
      </c>
      <c r="H62" s="80">
        <v>100</v>
      </c>
      <c r="I62" s="81">
        <v>1</v>
      </c>
      <c r="J62" s="82">
        <f t="shared" si="4"/>
        <v>2</v>
      </c>
      <c r="K62" s="83">
        <f t="shared" si="5"/>
        <v>0.2</v>
      </c>
      <c r="L62" s="84">
        <f t="shared" si="2"/>
        <v>890.1049999999999</v>
      </c>
      <c r="M62" s="1029">
        <f t="shared" si="3"/>
        <v>8901.0499999999993</v>
      </c>
      <c r="N62" s="943">
        <v>8901.0499999999993</v>
      </c>
      <c r="O62" s="64"/>
      <c r="P62" s="64"/>
      <c r="Q62" s="961"/>
      <c r="S62" s="75"/>
      <c r="T62" s="76"/>
    </row>
    <row r="63" spans="1:20" s="96" customFormat="1" ht="14.1" customHeight="1" x14ac:dyDescent="0.2">
      <c r="A63" s="1118" t="s">
        <v>214</v>
      </c>
      <c r="B63" s="1119"/>
      <c r="C63" s="1120"/>
      <c r="D63" s="1079" t="s">
        <v>284</v>
      </c>
      <c r="E63" s="67">
        <v>132342</v>
      </c>
      <c r="F63" s="85">
        <v>6000</v>
      </c>
      <c r="G63" s="86">
        <v>1000</v>
      </c>
      <c r="H63" s="87">
        <v>25</v>
      </c>
      <c r="I63" s="88">
        <v>1</v>
      </c>
      <c r="J63" s="72">
        <f t="shared" si="4"/>
        <v>6</v>
      </c>
      <c r="K63" s="73">
        <f t="shared" si="5"/>
        <v>0.15</v>
      </c>
      <c r="L63" s="74">
        <f t="shared" si="2"/>
        <v>259.435</v>
      </c>
      <c r="M63" s="103">
        <f t="shared" si="3"/>
        <v>10377.4</v>
      </c>
      <c r="N63" s="942">
        <v>10377.4</v>
      </c>
      <c r="O63" s="64"/>
      <c r="P63" s="64"/>
      <c r="Q63" s="961"/>
      <c r="R63" s="65"/>
      <c r="S63" s="66"/>
    </row>
    <row r="64" spans="1:20" ht="14.1" customHeight="1" x14ac:dyDescent="0.2">
      <c r="A64" s="1121"/>
      <c r="B64" s="1122"/>
      <c r="C64" s="1123"/>
      <c r="D64" s="1080"/>
      <c r="E64" s="67">
        <v>67838</v>
      </c>
      <c r="F64" s="85">
        <v>7000</v>
      </c>
      <c r="G64" s="86">
        <v>1000</v>
      </c>
      <c r="H64" s="87">
        <v>30</v>
      </c>
      <c r="I64" s="88">
        <v>1</v>
      </c>
      <c r="J64" s="72">
        <f t="shared" si="4"/>
        <v>7</v>
      </c>
      <c r="K64" s="73">
        <f t="shared" si="5"/>
        <v>0.21</v>
      </c>
      <c r="L64" s="74">
        <f t="shared" si="2"/>
        <v>272.63100000000003</v>
      </c>
      <c r="M64" s="103">
        <f t="shared" si="3"/>
        <v>9087.7000000000007</v>
      </c>
      <c r="N64" s="942">
        <v>9087.7000000000007</v>
      </c>
      <c r="O64" s="64"/>
      <c r="P64" s="64"/>
      <c r="Q64" s="961"/>
    </row>
    <row r="65" spans="1:20" ht="14.1" customHeight="1" x14ac:dyDescent="0.2">
      <c r="A65" s="1121"/>
      <c r="B65" s="1122"/>
      <c r="C65" s="1123"/>
      <c r="D65" s="1080"/>
      <c r="E65" s="67">
        <v>68240</v>
      </c>
      <c r="F65" s="85">
        <v>5000</v>
      </c>
      <c r="G65" s="86">
        <v>1000</v>
      </c>
      <c r="H65" s="87">
        <v>40</v>
      </c>
      <c r="I65" s="88">
        <v>1</v>
      </c>
      <c r="J65" s="72">
        <f t="shared" si="4"/>
        <v>5</v>
      </c>
      <c r="K65" s="73">
        <f t="shared" si="5"/>
        <v>0.2</v>
      </c>
      <c r="L65" s="74">
        <f t="shared" si="2"/>
        <v>346.18599999999998</v>
      </c>
      <c r="M65" s="103">
        <f t="shared" si="3"/>
        <v>8654.65</v>
      </c>
      <c r="N65" s="942">
        <v>8654.65</v>
      </c>
      <c r="O65" s="64"/>
      <c r="P65" s="64"/>
      <c r="Q65" s="961"/>
    </row>
    <row r="66" spans="1:20" ht="14.1" customHeight="1" x14ac:dyDescent="0.2">
      <c r="A66" s="1121"/>
      <c r="B66" s="1122"/>
      <c r="C66" s="1123"/>
      <c r="D66" s="1080"/>
      <c r="E66" s="67">
        <v>67593</v>
      </c>
      <c r="F66" s="85">
        <v>4000</v>
      </c>
      <c r="G66" s="86">
        <v>1000</v>
      </c>
      <c r="H66" s="87">
        <v>50</v>
      </c>
      <c r="I66" s="88">
        <v>1</v>
      </c>
      <c r="J66" s="72">
        <f t="shared" si="4"/>
        <v>4</v>
      </c>
      <c r="K66" s="73">
        <f t="shared" si="5"/>
        <v>0.2</v>
      </c>
      <c r="L66" s="74">
        <f t="shared" si="2"/>
        <v>401.95799999999997</v>
      </c>
      <c r="M66" s="103">
        <f t="shared" si="3"/>
        <v>8039.16</v>
      </c>
      <c r="N66" s="942">
        <v>8039.16</v>
      </c>
      <c r="O66" s="64"/>
      <c r="P66" s="64"/>
      <c r="Q66" s="961"/>
      <c r="S66" s="75"/>
      <c r="T66" s="76"/>
    </row>
    <row r="67" spans="1:20" ht="14.1" customHeight="1" x14ac:dyDescent="0.2">
      <c r="A67" s="1121"/>
      <c r="B67" s="1122"/>
      <c r="C67" s="1123"/>
      <c r="D67" s="1080"/>
      <c r="E67" s="67">
        <v>133316</v>
      </c>
      <c r="F67" s="85">
        <v>2000</v>
      </c>
      <c r="G67" s="86">
        <v>1000</v>
      </c>
      <c r="H67" s="87">
        <v>60</v>
      </c>
      <c r="I67" s="88">
        <v>1</v>
      </c>
      <c r="J67" s="72">
        <f t="shared" si="4"/>
        <v>2</v>
      </c>
      <c r="K67" s="73">
        <f t="shared" si="5"/>
        <v>0.12</v>
      </c>
      <c r="L67" s="74">
        <f t="shared" si="2"/>
        <v>462.84659999999997</v>
      </c>
      <c r="M67" s="103">
        <f t="shared" si="3"/>
        <v>7714.11</v>
      </c>
      <c r="N67" s="942">
        <v>7714.11</v>
      </c>
      <c r="O67" s="64"/>
      <c r="P67" s="64"/>
      <c r="Q67" s="961"/>
    </row>
    <row r="68" spans="1:20" ht="14.1" customHeight="1" x14ac:dyDescent="0.2">
      <c r="A68" s="1121"/>
      <c r="B68" s="1122"/>
      <c r="C68" s="1123"/>
      <c r="D68" s="1080"/>
      <c r="E68" s="67">
        <v>96411</v>
      </c>
      <c r="F68" s="85">
        <v>2000</v>
      </c>
      <c r="G68" s="86">
        <v>1000</v>
      </c>
      <c r="H68" s="87">
        <v>70</v>
      </c>
      <c r="I68" s="88">
        <v>1</v>
      </c>
      <c r="J68" s="72">
        <f t="shared" si="4"/>
        <v>2</v>
      </c>
      <c r="K68" s="73">
        <f t="shared" si="5"/>
        <v>0.14000000000000001</v>
      </c>
      <c r="L68" s="74">
        <f t="shared" si="2"/>
        <v>530.07920000000001</v>
      </c>
      <c r="M68" s="103">
        <f t="shared" si="3"/>
        <v>7572.56</v>
      </c>
      <c r="N68" s="942">
        <v>7572.56</v>
      </c>
      <c r="O68" s="64"/>
      <c r="P68" s="64"/>
      <c r="Q68" s="961"/>
    </row>
    <row r="69" spans="1:20" ht="13.5" customHeight="1" x14ac:dyDescent="0.2">
      <c r="A69" s="1121"/>
      <c r="B69" s="1122"/>
      <c r="C69" s="1123"/>
      <c r="D69" s="1080"/>
      <c r="E69" s="67">
        <v>78890</v>
      </c>
      <c r="F69" s="85">
        <v>2000</v>
      </c>
      <c r="G69" s="86">
        <v>1000</v>
      </c>
      <c r="H69" s="87">
        <v>80</v>
      </c>
      <c r="I69" s="88">
        <v>1</v>
      </c>
      <c r="J69" s="72">
        <f t="shared" si="4"/>
        <v>2</v>
      </c>
      <c r="K69" s="73">
        <f t="shared" si="5"/>
        <v>0.16</v>
      </c>
      <c r="L69" s="74">
        <f t="shared" si="2"/>
        <v>583.23919999999998</v>
      </c>
      <c r="M69" s="103">
        <f t="shared" si="3"/>
        <v>7290.49</v>
      </c>
      <c r="N69" s="942">
        <v>7290.49</v>
      </c>
      <c r="O69" s="64"/>
      <c r="P69" s="64"/>
      <c r="Q69" s="961"/>
    </row>
    <row r="70" spans="1:20" ht="13.5" customHeight="1" x14ac:dyDescent="0.2">
      <c r="A70" s="1121"/>
      <c r="B70" s="1122"/>
      <c r="C70" s="1123"/>
      <c r="D70" s="1080"/>
      <c r="E70" s="67"/>
      <c r="F70" s="97">
        <v>2000</v>
      </c>
      <c r="G70" s="98">
        <v>1000</v>
      </c>
      <c r="H70" s="99">
        <v>90</v>
      </c>
      <c r="I70" s="100">
        <v>1</v>
      </c>
      <c r="J70" s="101">
        <v>2</v>
      </c>
      <c r="K70" s="102">
        <v>0.18</v>
      </c>
      <c r="L70" s="103">
        <f t="shared" si="2"/>
        <v>654.72930000000008</v>
      </c>
      <c r="M70" s="103">
        <f t="shared" si="3"/>
        <v>7274.77</v>
      </c>
      <c r="N70" s="942">
        <v>7274.77</v>
      </c>
      <c r="O70" s="64"/>
      <c r="P70" s="64"/>
      <c r="Q70" s="966"/>
    </row>
    <row r="71" spans="1:20" ht="14.1" customHeight="1" x14ac:dyDescent="0.2">
      <c r="A71" s="1124"/>
      <c r="B71" s="1125"/>
      <c r="C71" s="1126"/>
      <c r="D71" s="1081"/>
      <c r="E71" s="67">
        <v>83988</v>
      </c>
      <c r="F71" s="85">
        <v>2000</v>
      </c>
      <c r="G71" s="86">
        <v>1000</v>
      </c>
      <c r="H71" s="87">
        <v>100</v>
      </c>
      <c r="I71" s="88">
        <v>1</v>
      </c>
      <c r="J71" s="72">
        <f t="shared" si="4"/>
        <v>2</v>
      </c>
      <c r="K71" s="73">
        <f t="shared" si="5"/>
        <v>0.2</v>
      </c>
      <c r="L71" s="74">
        <f t="shared" si="2"/>
        <v>708.28899999999999</v>
      </c>
      <c r="M71" s="103">
        <f t="shared" si="3"/>
        <v>7082.89</v>
      </c>
      <c r="N71" s="942">
        <v>7082.89</v>
      </c>
      <c r="O71" s="64"/>
      <c r="P71" s="64"/>
      <c r="Q71" s="961"/>
      <c r="S71" s="75"/>
      <c r="T71" s="76"/>
    </row>
    <row r="72" spans="1:20" ht="14.1" customHeight="1" x14ac:dyDescent="0.2">
      <c r="A72" s="1082" t="s">
        <v>20</v>
      </c>
      <c r="B72" s="1083"/>
      <c r="C72" s="1084"/>
      <c r="D72" s="1079" t="s">
        <v>286</v>
      </c>
      <c r="E72" s="56">
        <v>130490</v>
      </c>
      <c r="F72" s="57">
        <v>6000</v>
      </c>
      <c r="G72" s="58">
        <v>1000</v>
      </c>
      <c r="H72" s="59">
        <v>25</v>
      </c>
      <c r="I72" s="60">
        <v>1</v>
      </c>
      <c r="J72" s="61">
        <f t="shared" si="4"/>
        <v>6</v>
      </c>
      <c r="K72" s="62">
        <f t="shared" si="5"/>
        <v>0.15</v>
      </c>
      <c r="L72" s="63">
        <f t="shared" si="2"/>
        <v>292.43774999999999</v>
      </c>
      <c r="M72" s="1028">
        <f t="shared" si="3"/>
        <v>11697.51</v>
      </c>
      <c r="N72" s="941">
        <v>11697.51</v>
      </c>
      <c r="O72" s="64"/>
      <c r="P72" s="64"/>
      <c r="Q72" s="961"/>
    </row>
    <row r="73" spans="1:20" ht="14.1" customHeight="1" x14ac:dyDescent="0.2">
      <c r="A73" s="1085"/>
      <c r="B73" s="1086"/>
      <c r="C73" s="1087"/>
      <c r="D73" s="1080"/>
      <c r="E73" s="67">
        <v>71419</v>
      </c>
      <c r="F73" s="85">
        <v>7000</v>
      </c>
      <c r="G73" s="86">
        <v>1000</v>
      </c>
      <c r="H73" s="87">
        <v>30</v>
      </c>
      <c r="I73" s="88">
        <v>1</v>
      </c>
      <c r="J73" s="72">
        <f t="shared" si="4"/>
        <v>7</v>
      </c>
      <c r="K73" s="73">
        <f t="shared" si="5"/>
        <v>0.21</v>
      </c>
      <c r="L73" s="74">
        <f t="shared" si="2"/>
        <v>321.70259999999996</v>
      </c>
      <c r="M73" s="103">
        <f t="shared" si="3"/>
        <v>10723.42</v>
      </c>
      <c r="N73" s="942">
        <v>10723.42</v>
      </c>
      <c r="O73" s="64"/>
      <c r="P73" s="64"/>
      <c r="Q73" s="961"/>
    </row>
    <row r="74" spans="1:20" ht="14.1" customHeight="1" x14ac:dyDescent="0.2">
      <c r="A74" s="1085"/>
      <c r="B74" s="1086"/>
      <c r="C74" s="1087"/>
      <c r="D74" s="1080"/>
      <c r="E74" s="67">
        <v>112331</v>
      </c>
      <c r="F74" s="85">
        <v>5000</v>
      </c>
      <c r="G74" s="86">
        <v>1000</v>
      </c>
      <c r="H74" s="87">
        <v>40</v>
      </c>
      <c r="I74" s="88">
        <v>1</v>
      </c>
      <c r="J74" s="72">
        <f t="shared" si="4"/>
        <v>5</v>
      </c>
      <c r="K74" s="73">
        <f t="shared" si="5"/>
        <v>0.2</v>
      </c>
      <c r="L74" s="74">
        <f t="shared" si="2"/>
        <v>402.68120000000005</v>
      </c>
      <c r="M74" s="103">
        <f t="shared" si="3"/>
        <v>10067.030000000001</v>
      </c>
      <c r="N74" s="942">
        <v>10067.030000000001</v>
      </c>
      <c r="O74" s="64"/>
      <c r="P74" s="64"/>
      <c r="Q74" s="961"/>
    </row>
    <row r="75" spans="1:20" ht="14.1" customHeight="1" x14ac:dyDescent="0.2">
      <c r="A75" s="1085"/>
      <c r="B75" s="1086"/>
      <c r="C75" s="1087"/>
      <c r="D75" s="1080"/>
      <c r="E75" s="67">
        <v>115384</v>
      </c>
      <c r="F75" s="85">
        <v>4000</v>
      </c>
      <c r="G75" s="86">
        <v>1000</v>
      </c>
      <c r="H75" s="87">
        <v>50</v>
      </c>
      <c r="I75" s="88">
        <v>1</v>
      </c>
      <c r="J75" s="72">
        <f t="shared" si="4"/>
        <v>4</v>
      </c>
      <c r="K75" s="73">
        <f t="shared" si="5"/>
        <v>0.2</v>
      </c>
      <c r="L75" s="74">
        <f t="shared" si="2"/>
        <v>463.97899999999998</v>
      </c>
      <c r="M75" s="103">
        <f t="shared" si="3"/>
        <v>9279.58</v>
      </c>
      <c r="N75" s="942">
        <v>9279.58</v>
      </c>
      <c r="O75" s="64"/>
      <c r="P75" s="64"/>
      <c r="Q75" s="961"/>
      <c r="S75" s="75"/>
      <c r="T75" s="76"/>
    </row>
    <row r="76" spans="1:20" ht="14.1" customHeight="1" x14ac:dyDescent="0.2">
      <c r="A76" s="1085"/>
      <c r="B76" s="1086"/>
      <c r="C76" s="1087"/>
      <c r="D76" s="1080"/>
      <c r="E76" s="67">
        <v>131303</v>
      </c>
      <c r="F76" s="85">
        <v>2000</v>
      </c>
      <c r="G76" s="86">
        <v>1000</v>
      </c>
      <c r="H76" s="87">
        <v>60</v>
      </c>
      <c r="I76" s="88">
        <v>1</v>
      </c>
      <c r="J76" s="72">
        <f t="shared" si="4"/>
        <v>2</v>
      </c>
      <c r="K76" s="73">
        <f t="shared" si="5"/>
        <v>0.12</v>
      </c>
      <c r="L76" s="74">
        <f t="shared" si="2"/>
        <v>530.98079999999993</v>
      </c>
      <c r="M76" s="103">
        <f t="shared" si="3"/>
        <v>8849.68</v>
      </c>
      <c r="N76" s="942">
        <v>8849.68</v>
      </c>
      <c r="O76" s="64"/>
      <c r="P76" s="64"/>
      <c r="Q76" s="961"/>
    </row>
    <row r="77" spans="1:20" ht="14.1" customHeight="1" x14ac:dyDescent="0.2">
      <c r="A77" s="1085"/>
      <c r="B77" s="1086"/>
      <c r="C77" s="1087"/>
      <c r="D77" s="1080"/>
      <c r="E77" s="67">
        <v>90687</v>
      </c>
      <c r="F77" s="85">
        <v>2000</v>
      </c>
      <c r="G77" s="86">
        <v>1000</v>
      </c>
      <c r="H77" s="87">
        <v>70</v>
      </c>
      <c r="I77" s="88">
        <v>1</v>
      </c>
      <c r="J77" s="72">
        <f t="shared" si="4"/>
        <v>2</v>
      </c>
      <c r="K77" s="73">
        <f t="shared" si="5"/>
        <v>0.14000000000000001</v>
      </c>
      <c r="L77" s="74">
        <f t="shared" si="2"/>
        <v>604.87139999999999</v>
      </c>
      <c r="M77" s="103">
        <f t="shared" si="3"/>
        <v>8641.02</v>
      </c>
      <c r="N77" s="942">
        <v>8641.02</v>
      </c>
      <c r="O77" s="64"/>
      <c r="P77" s="64"/>
      <c r="Q77" s="961"/>
    </row>
    <row r="78" spans="1:20" ht="14.1" customHeight="1" x14ac:dyDescent="0.2">
      <c r="A78" s="1085"/>
      <c r="B78" s="1086"/>
      <c r="C78" s="1087"/>
      <c r="D78" s="1080"/>
      <c r="E78" s="67">
        <v>98241</v>
      </c>
      <c r="F78" s="85">
        <v>2000</v>
      </c>
      <c r="G78" s="86">
        <v>1000</v>
      </c>
      <c r="H78" s="87">
        <v>80</v>
      </c>
      <c r="I78" s="88">
        <v>1</v>
      </c>
      <c r="J78" s="72">
        <f t="shared" si="4"/>
        <v>2</v>
      </c>
      <c r="K78" s="73">
        <f t="shared" si="5"/>
        <v>0.16</v>
      </c>
      <c r="L78" s="74">
        <f t="shared" si="2"/>
        <v>663.51600000000008</v>
      </c>
      <c r="M78" s="103">
        <f t="shared" si="3"/>
        <v>8293.9500000000007</v>
      </c>
      <c r="N78" s="942">
        <v>8293.9500000000007</v>
      </c>
      <c r="O78" s="64"/>
      <c r="P78" s="64"/>
      <c r="Q78" s="961"/>
    </row>
    <row r="79" spans="1:20" ht="14.1" customHeight="1" x14ac:dyDescent="0.2">
      <c r="A79" s="1088"/>
      <c r="B79" s="1089"/>
      <c r="C79" s="1090"/>
      <c r="D79" s="1081"/>
      <c r="E79" s="77">
        <v>131307</v>
      </c>
      <c r="F79" s="78">
        <v>2000</v>
      </c>
      <c r="G79" s="79">
        <v>1000</v>
      </c>
      <c r="H79" s="80">
        <v>100</v>
      </c>
      <c r="I79" s="81">
        <v>1</v>
      </c>
      <c r="J79" s="72">
        <f t="shared" si="4"/>
        <v>2</v>
      </c>
      <c r="K79" s="73">
        <f t="shared" si="5"/>
        <v>0.2</v>
      </c>
      <c r="L79" s="74">
        <f t="shared" si="2"/>
        <v>800.98</v>
      </c>
      <c r="M79" s="103">
        <f t="shared" si="3"/>
        <v>8009.8</v>
      </c>
      <c r="N79" s="942">
        <v>8009.8</v>
      </c>
      <c r="O79" s="64"/>
      <c r="P79" s="64"/>
      <c r="Q79" s="961"/>
      <c r="S79" s="75"/>
      <c r="T79" s="76"/>
    </row>
    <row r="80" spans="1:20" ht="18.75" customHeight="1" x14ac:dyDescent="0.2">
      <c r="A80" s="1108" t="s">
        <v>164</v>
      </c>
      <c r="B80" s="1109"/>
      <c r="C80" s="1109"/>
      <c r="D80" s="1114" t="s">
        <v>285</v>
      </c>
      <c r="E80" s="909">
        <v>100290</v>
      </c>
      <c r="F80" s="910">
        <v>5000</v>
      </c>
      <c r="G80" s="911">
        <v>1000</v>
      </c>
      <c r="H80" s="912">
        <v>50</v>
      </c>
      <c r="I80" s="913">
        <v>1</v>
      </c>
      <c r="J80" s="872">
        <f t="shared" si="4"/>
        <v>5</v>
      </c>
      <c r="K80" s="873">
        <f t="shared" si="5"/>
        <v>0.25</v>
      </c>
      <c r="L80" s="790">
        <f>M80/(1000/H80)</f>
        <v>223.02449999999999</v>
      </c>
      <c r="M80" s="790">
        <f>N80*(100%-$M$6)</f>
        <v>4460.49</v>
      </c>
      <c r="N80" s="945">
        <v>4460.49</v>
      </c>
      <c r="O80" s="64"/>
      <c r="P80" s="64"/>
      <c r="Q80" s="961"/>
      <c r="S80" s="75"/>
      <c r="T80" s="76"/>
    </row>
    <row r="81" spans="1:20" ht="18.75" customHeight="1" x14ac:dyDescent="0.2">
      <c r="A81" s="1110"/>
      <c r="B81" s="1111"/>
      <c r="C81" s="1111"/>
      <c r="D81" s="1115"/>
      <c r="E81" s="104">
        <v>100292</v>
      </c>
      <c r="F81" s="868">
        <v>4500</v>
      </c>
      <c r="G81" s="869">
        <v>1000</v>
      </c>
      <c r="H81" s="870">
        <v>60</v>
      </c>
      <c r="I81" s="871">
        <v>1</v>
      </c>
      <c r="J81" s="874">
        <f t="shared" si="4"/>
        <v>4.5</v>
      </c>
      <c r="K81" s="875">
        <f t="shared" si="5"/>
        <v>0.27</v>
      </c>
      <c r="L81" s="178">
        <f>M81/(1000/H81)</f>
        <v>259.13580000000002</v>
      </c>
      <c r="M81" s="178">
        <f>N81*(100%-$M$6)</f>
        <v>4318.93</v>
      </c>
      <c r="N81" s="946">
        <v>4318.93</v>
      </c>
      <c r="O81" s="64"/>
      <c r="P81" s="64"/>
      <c r="Q81" s="961"/>
    </row>
    <row r="82" spans="1:20" ht="18.75" customHeight="1" x14ac:dyDescent="0.2">
      <c r="A82" s="1110"/>
      <c r="B82" s="1111"/>
      <c r="C82" s="1111"/>
      <c r="D82" s="1115"/>
      <c r="E82" s="105">
        <v>8296</v>
      </c>
      <c r="F82" s="915">
        <v>4000</v>
      </c>
      <c r="G82" s="916">
        <v>1000</v>
      </c>
      <c r="H82" s="917">
        <v>70</v>
      </c>
      <c r="I82" s="918">
        <v>1</v>
      </c>
      <c r="J82" s="919">
        <f t="shared" si="4"/>
        <v>4</v>
      </c>
      <c r="K82" s="920">
        <f t="shared" si="5"/>
        <v>0.28000000000000003</v>
      </c>
      <c r="L82" s="921">
        <f>M82/(1000/H82)</f>
        <v>295.27890000000002</v>
      </c>
      <c r="M82" s="921">
        <f>N82*(100%-$M$6)</f>
        <v>4218.2700000000004</v>
      </c>
      <c r="N82" s="947">
        <v>4218.2700000000004</v>
      </c>
      <c r="O82" s="64"/>
      <c r="P82" s="64"/>
      <c r="Q82" s="961"/>
      <c r="S82" s="75"/>
      <c r="T82" s="76"/>
    </row>
    <row r="83" spans="1:20" ht="18.75" customHeight="1" x14ac:dyDescent="0.2">
      <c r="A83" s="1112"/>
      <c r="B83" s="1113"/>
      <c r="C83" s="1113"/>
      <c r="D83" s="1116"/>
      <c r="E83" s="914"/>
      <c r="F83" s="949">
        <v>2000</v>
      </c>
      <c r="G83" s="950">
        <v>1000</v>
      </c>
      <c r="H83" s="951">
        <v>100</v>
      </c>
      <c r="I83" s="952">
        <v>1</v>
      </c>
      <c r="J83" s="953">
        <f t="shared" si="4"/>
        <v>2</v>
      </c>
      <c r="K83" s="954">
        <f t="shared" si="5"/>
        <v>0.2</v>
      </c>
      <c r="L83" s="204">
        <f>M83/(1000/H83)</f>
        <v>437.75</v>
      </c>
      <c r="M83" s="204">
        <f>N83*(100%-$M$6)</f>
        <v>4377.5</v>
      </c>
      <c r="N83" s="948">
        <v>4377.5</v>
      </c>
      <c r="O83" s="64"/>
      <c r="P83" s="64"/>
      <c r="Q83" s="961"/>
      <c r="S83" s="75"/>
      <c r="T83" s="76"/>
    </row>
    <row r="84" spans="1:20" ht="14.1" customHeight="1" x14ac:dyDescent="0.2">
      <c r="A84" s="106"/>
      <c r="B84" s="106"/>
      <c r="C84" s="106"/>
      <c r="D84" s="107"/>
      <c r="E84" s="107"/>
      <c r="F84" s="108"/>
      <c r="G84" s="108"/>
      <c r="H84" s="108"/>
      <c r="I84" s="108"/>
      <c r="J84" s="109"/>
      <c r="K84" s="110"/>
      <c r="L84" s="111"/>
      <c r="M84" s="111"/>
      <c r="N84" s="111"/>
      <c r="O84" s="111"/>
      <c r="P84" s="111"/>
      <c r="Q84" s="962"/>
    </row>
    <row r="85" spans="1:20" ht="14.1" customHeight="1" x14ac:dyDescent="0.2">
      <c r="A85" s="1128" t="s">
        <v>21</v>
      </c>
      <c r="B85" s="1128"/>
      <c r="C85" s="1128"/>
      <c r="D85" s="1128"/>
      <c r="E85" s="1128"/>
      <c r="F85" s="1128"/>
      <c r="G85" s="1128"/>
      <c r="H85" s="1128"/>
      <c r="I85" s="1128"/>
      <c r="J85" s="1128"/>
      <c r="K85" s="782" t="s">
        <v>22</v>
      </c>
      <c r="L85" s="113"/>
      <c r="M85" s="113"/>
      <c r="N85" s="113"/>
      <c r="O85" s="113"/>
      <c r="P85" s="113"/>
      <c r="Q85" s="963"/>
    </row>
    <row r="86" spans="1:20" ht="14.1" customHeight="1" x14ac:dyDescent="0.2">
      <c r="A86" s="1127" t="s">
        <v>23</v>
      </c>
      <c r="B86" s="1127"/>
      <c r="C86" s="1127"/>
      <c r="D86" s="1127"/>
      <c r="E86" s="1127"/>
      <c r="F86" s="1127"/>
      <c r="G86" s="1127"/>
      <c r="H86" s="1127"/>
      <c r="I86" s="1127"/>
      <c r="J86" s="1127"/>
      <c r="K86" s="112" t="s">
        <v>24</v>
      </c>
      <c r="L86" s="113"/>
      <c r="M86" s="113"/>
      <c r="N86" s="113"/>
      <c r="O86" s="113"/>
      <c r="P86" s="113"/>
      <c r="Q86" s="963"/>
    </row>
    <row r="87" spans="1:20" ht="14.1" customHeight="1" x14ac:dyDescent="0.2">
      <c r="A87" s="1117" t="s">
        <v>25</v>
      </c>
      <c r="B87" s="1117"/>
      <c r="C87" s="1117"/>
      <c r="D87" s="1117"/>
      <c r="E87" s="1117"/>
      <c r="F87" s="1117"/>
      <c r="G87" s="1117"/>
      <c r="H87" s="1117"/>
      <c r="I87" s="1117"/>
      <c r="J87" s="1117"/>
      <c r="K87" s="114" t="s">
        <v>26</v>
      </c>
      <c r="L87" s="113"/>
      <c r="M87" s="113"/>
      <c r="N87" s="113"/>
      <c r="O87" s="113"/>
      <c r="P87" s="113"/>
      <c r="Q87" s="963"/>
    </row>
    <row r="88" spans="1:20" ht="14.1" customHeight="1" x14ac:dyDescent="0.2">
      <c r="A88" s="1117" t="s">
        <v>182</v>
      </c>
      <c r="B88" s="1117"/>
      <c r="C88" s="1117"/>
      <c r="D88" s="1117"/>
      <c r="E88" s="1117"/>
      <c r="F88" s="1117"/>
      <c r="G88" s="1117"/>
      <c r="H88" s="1117"/>
      <c r="I88" s="1117"/>
      <c r="J88" s="1117"/>
      <c r="K88" s="115" t="s">
        <v>28</v>
      </c>
      <c r="L88" s="113"/>
      <c r="M88" s="113"/>
      <c r="N88" s="113"/>
      <c r="O88" s="113"/>
      <c r="P88" s="113"/>
      <c r="Q88" s="963"/>
    </row>
    <row r="89" spans="1:20" ht="14.1" customHeight="1" x14ac:dyDescent="0.2">
      <c r="A89" s="1117"/>
      <c r="B89" s="1117"/>
      <c r="C89" s="1117"/>
      <c r="D89" s="1117"/>
      <c r="E89" s="1117"/>
      <c r="F89" s="1117"/>
      <c r="G89" s="1117"/>
      <c r="H89" s="1117"/>
      <c r="I89" s="1117"/>
      <c r="J89" s="1117"/>
      <c r="K89" s="115" t="s">
        <v>29</v>
      </c>
      <c r="L89" s="113"/>
      <c r="M89" s="113"/>
      <c r="N89" s="113"/>
      <c r="O89" s="113"/>
      <c r="P89" s="113"/>
      <c r="Q89" s="963"/>
    </row>
    <row r="90" spans="1:20" ht="14.1" customHeight="1" x14ac:dyDescent="0.2">
      <c r="A90" s="116"/>
      <c r="B90" s="116"/>
      <c r="C90" s="116"/>
      <c r="D90" s="117"/>
      <c r="E90" s="117"/>
      <c r="F90" s="117"/>
      <c r="G90" s="117"/>
      <c r="H90" s="117"/>
      <c r="I90" s="117"/>
      <c r="J90" s="118"/>
      <c r="K90" s="115" t="s">
        <v>30</v>
      </c>
      <c r="L90" s="113"/>
      <c r="M90" s="113"/>
      <c r="N90" s="113"/>
      <c r="O90" s="113"/>
      <c r="P90" s="113"/>
      <c r="Q90" s="963"/>
    </row>
    <row r="91" spans="1:20" ht="12" customHeight="1" x14ac:dyDescent="0.2">
      <c r="L91" s="76"/>
      <c r="M91" s="76"/>
      <c r="N91" s="76"/>
      <c r="O91" s="76"/>
      <c r="P91" s="76"/>
      <c r="Q91" s="964"/>
    </row>
    <row r="92" spans="1:20" x14ac:dyDescent="0.2">
      <c r="L92" s="76"/>
      <c r="M92" s="76"/>
      <c r="N92" s="76"/>
      <c r="O92" s="76"/>
      <c r="P92" s="76"/>
      <c r="Q92" s="964"/>
    </row>
  </sheetData>
  <sheetProtection formatCells="0" formatColumns="0" formatRows="0"/>
  <mergeCells count="33">
    <mergeCell ref="A88:J89"/>
    <mergeCell ref="D36:D44"/>
    <mergeCell ref="A36:C44"/>
    <mergeCell ref="A63:C71"/>
    <mergeCell ref="A72:C79"/>
    <mergeCell ref="A87:J87"/>
    <mergeCell ref="A54:C62"/>
    <mergeCell ref="A86:J86"/>
    <mergeCell ref="A85:J85"/>
    <mergeCell ref="A45:C53"/>
    <mergeCell ref="D72:D79"/>
    <mergeCell ref="D63:D71"/>
    <mergeCell ref="D45:D53"/>
    <mergeCell ref="D54:D62"/>
    <mergeCell ref="A9:C17"/>
    <mergeCell ref="A80:C83"/>
    <mergeCell ref="D80:D83"/>
    <mergeCell ref="D9:D17"/>
    <mergeCell ref="A1:M1"/>
    <mergeCell ref="F7:H7"/>
    <mergeCell ref="D18:D26"/>
    <mergeCell ref="A27:C35"/>
    <mergeCell ref="D27:D35"/>
    <mergeCell ref="A2:M2"/>
    <mergeCell ref="A3:M3"/>
    <mergeCell ref="A4:M4"/>
    <mergeCell ref="J7:J8"/>
    <mergeCell ref="K7:K8"/>
    <mergeCell ref="L7:M7"/>
    <mergeCell ref="A7:C8"/>
    <mergeCell ref="I7:I8"/>
    <mergeCell ref="D7:D8"/>
    <mergeCell ref="A18:C26"/>
  </mergeCells>
  <phoneticPr fontId="4" type="noConversion"/>
  <printOptions horizontalCentered="1"/>
  <pageMargins left="0.24" right="0.25" top="0.73" bottom="0.28000000000000003" header="0.25" footer="0.21"/>
  <pageSetup paperSize="9" scale="6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X60"/>
  <sheetViews>
    <sheetView showGridLines="0" view="pageBreakPreview" zoomScale="75" zoomScaleNormal="90" zoomScaleSheetLayoutView="75" workbookViewId="0">
      <selection activeCell="Q52" sqref="Q52"/>
    </sheetView>
  </sheetViews>
  <sheetFormatPr defaultRowHeight="12.75" x14ac:dyDescent="0.2"/>
  <cols>
    <col min="1" max="2" width="20.7109375" style="216" customWidth="1"/>
    <col min="3" max="7" width="12.7109375" style="66" customWidth="1"/>
    <col min="8" max="8" width="12.7109375" style="66" hidden="1" customWidth="1"/>
    <col min="9" max="9" width="12.7109375" style="66" customWidth="1"/>
    <col min="10" max="10" width="12.7109375" style="66" hidden="1" customWidth="1"/>
    <col min="11" max="11" width="12.7109375" style="66" customWidth="1"/>
    <col min="12" max="12" width="12.7109375" style="66" hidden="1" customWidth="1"/>
    <col min="13" max="13" width="12.7109375" style="66" customWidth="1"/>
    <col min="14" max="14" width="7.7109375" style="216" hidden="1" customWidth="1"/>
    <col min="15" max="15" width="9.28515625" style="739" customWidth="1"/>
    <col min="16" max="17" width="11" style="741" customWidth="1"/>
    <col min="18" max="18" width="9.140625" style="769"/>
    <col min="19" max="24" width="9.140625" style="741"/>
    <col min="25" max="16384" width="9.140625" style="66"/>
  </cols>
  <sheetData>
    <row r="1" spans="1:24" s="122" customFormat="1" ht="15.95" customHeight="1" x14ac:dyDescent="0.2">
      <c r="A1" s="1131" t="s">
        <v>61</v>
      </c>
      <c r="B1" s="1131"/>
      <c r="C1" s="1131"/>
      <c r="D1" s="1131"/>
      <c r="E1" s="1131"/>
      <c r="F1" s="1131"/>
      <c r="G1" s="1131"/>
      <c r="H1" s="1131"/>
      <c r="I1" s="1131"/>
      <c r="J1" s="1131"/>
      <c r="K1" s="1131"/>
      <c r="L1" s="1131"/>
      <c r="M1" s="1131"/>
      <c r="N1" s="218"/>
      <c r="O1" s="30"/>
      <c r="P1" s="30"/>
      <c r="Q1" s="30"/>
      <c r="R1" s="689"/>
      <c r="S1" s="394"/>
      <c r="T1" s="394"/>
      <c r="U1" s="394"/>
      <c r="V1" s="394"/>
      <c r="W1" s="394"/>
      <c r="X1" s="394"/>
    </row>
    <row r="2" spans="1:24" s="122" customFormat="1" ht="15.95" customHeight="1" x14ac:dyDescent="0.2">
      <c r="A2" s="1131" t="s">
        <v>1</v>
      </c>
      <c r="B2" s="1131"/>
      <c r="C2" s="1131"/>
      <c r="D2" s="1131"/>
      <c r="E2" s="1131"/>
      <c r="F2" s="1131"/>
      <c r="G2" s="1131"/>
      <c r="H2" s="1131"/>
      <c r="I2" s="1131"/>
      <c r="J2" s="1131"/>
      <c r="K2" s="1131"/>
      <c r="L2" s="1131"/>
      <c r="M2" s="1131"/>
      <c r="N2" s="218"/>
      <c r="O2" s="30"/>
      <c r="P2" s="30"/>
      <c r="Q2" s="30"/>
      <c r="R2" s="689"/>
      <c r="S2" s="394"/>
      <c r="T2" s="394"/>
      <c r="U2" s="394"/>
      <c r="V2" s="394"/>
      <c r="W2" s="394"/>
      <c r="X2" s="394"/>
    </row>
    <row r="3" spans="1:24" s="122" customFormat="1" ht="15.95" customHeight="1" x14ac:dyDescent="0.2">
      <c r="A3" s="1131" t="str">
        <f>'WM-ZHE'!A3:N3</f>
        <v>Техническая изоляция</v>
      </c>
      <c r="B3" s="1131"/>
      <c r="C3" s="1131"/>
      <c r="D3" s="1131"/>
      <c r="E3" s="1131"/>
      <c r="F3" s="1131"/>
      <c r="G3" s="1131"/>
      <c r="H3" s="1131"/>
      <c r="I3" s="1131"/>
      <c r="J3" s="1131"/>
      <c r="K3" s="1131"/>
      <c r="L3" s="1131"/>
      <c r="M3" s="1131"/>
      <c r="N3" s="218"/>
      <c r="O3" s="30"/>
      <c r="P3" s="30"/>
      <c r="Q3" s="30"/>
      <c r="R3" s="689"/>
      <c r="S3" s="394"/>
      <c r="T3" s="394"/>
      <c r="U3" s="394"/>
      <c r="V3" s="394"/>
      <c r="W3" s="394"/>
      <c r="X3" s="394"/>
    </row>
    <row r="4" spans="1:24" s="122" customFormat="1" ht="15.95" customHeight="1" x14ac:dyDescent="0.2">
      <c r="A4" s="1134">
        <f>'WM-ZHE'!A4:M4</f>
        <v>42370</v>
      </c>
      <c r="B4" s="1131"/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218"/>
      <c r="O4" s="30"/>
      <c r="P4" s="30"/>
      <c r="Q4" s="30"/>
      <c r="R4" s="689"/>
      <c r="S4" s="394"/>
      <c r="T4" s="394"/>
      <c r="U4" s="394"/>
      <c r="V4" s="394"/>
      <c r="W4" s="394"/>
      <c r="X4" s="394"/>
    </row>
    <row r="5" spans="1:24" s="218" customFormat="1" ht="15.95" customHeight="1" x14ac:dyDescent="0.2">
      <c r="A5" s="1131" t="s">
        <v>136</v>
      </c>
      <c r="B5" s="1131"/>
      <c r="C5" s="1131"/>
      <c r="D5" s="1131"/>
      <c r="E5" s="1131"/>
      <c r="F5" s="1131"/>
      <c r="G5" s="1131"/>
      <c r="H5" s="1131"/>
      <c r="I5" s="1131"/>
      <c r="J5" s="1131"/>
      <c r="K5" s="1131"/>
      <c r="L5" s="1131"/>
      <c r="M5" s="1131"/>
      <c r="O5" s="30"/>
      <c r="P5" s="30"/>
      <c r="Q5" s="30"/>
      <c r="R5" s="690"/>
      <c r="S5" s="30"/>
      <c r="T5" s="30"/>
      <c r="U5" s="30"/>
      <c r="V5" s="30"/>
      <c r="W5" s="30"/>
      <c r="X5" s="30"/>
    </row>
    <row r="6" spans="1:24" s="185" customFormat="1" ht="15.95" customHeight="1" x14ac:dyDescent="0.2">
      <c r="A6" s="622"/>
      <c r="B6" s="622"/>
      <c r="C6" s="622"/>
      <c r="D6" s="622"/>
      <c r="E6" s="622"/>
      <c r="F6" s="622"/>
      <c r="G6" s="622"/>
      <c r="H6" s="622"/>
      <c r="I6" s="622"/>
      <c r="J6" s="622"/>
      <c r="K6" s="470" t="s">
        <v>183</v>
      </c>
      <c r="L6" s="691"/>
      <c r="M6" s="40">
        <v>0</v>
      </c>
      <c r="O6" s="692"/>
      <c r="P6" s="692"/>
      <c r="Q6" s="692"/>
      <c r="R6" s="693"/>
      <c r="S6" s="692"/>
      <c r="T6" s="692"/>
      <c r="U6" s="692"/>
      <c r="V6" s="692"/>
      <c r="W6" s="692"/>
      <c r="X6" s="692"/>
    </row>
    <row r="7" spans="1:24" s="695" customFormat="1" ht="30" customHeight="1" x14ac:dyDescent="0.2">
      <c r="A7" s="1305" t="s">
        <v>143</v>
      </c>
      <c r="B7" s="1295" t="s">
        <v>188</v>
      </c>
      <c r="C7" s="1303" t="s">
        <v>144</v>
      </c>
      <c r="D7" s="1304"/>
      <c r="E7" s="1304"/>
      <c r="F7" s="1304"/>
      <c r="G7" s="1304"/>
      <c r="H7" s="1304"/>
      <c r="I7" s="1305" t="s">
        <v>145</v>
      </c>
      <c r="J7" s="1308"/>
      <c r="K7" s="1308"/>
      <c r="L7" s="1303"/>
      <c r="M7" s="1304" t="s">
        <v>62</v>
      </c>
      <c r="N7" s="694"/>
      <c r="O7" s="694"/>
      <c r="P7" s="543"/>
      <c r="Q7" s="543"/>
      <c r="R7" s="543"/>
      <c r="S7" s="543"/>
      <c r="T7" s="543"/>
      <c r="U7" s="543"/>
      <c r="V7" s="543"/>
    </row>
    <row r="8" spans="1:24" s="695" customFormat="1" ht="30" customHeight="1" x14ac:dyDescent="0.2">
      <c r="A8" s="1306"/>
      <c r="B8" s="1296"/>
      <c r="C8" s="696" t="s">
        <v>63</v>
      </c>
      <c r="D8" s="697" t="s">
        <v>7</v>
      </c>
      <c r="E8" s="698" t="s">
        <v>8</v>
      </c>
      <c r="F8" s="699" t="s">
        <v>64</v>
      </c>
      <c r="G8" s="699" t="s">
        <v>65</v>
      </c>
      <c r="H8" s="700" t="s">
        <v>65</v>
      </c>
      <c r="I8" s="701" t="s">
        <v>162</v>
      </c>
      <c r="J8" s="700" t="s">
        <v>162</v>
      </c>
      <c r="K8" s="699" t="s">
        <v>163</v>
      </c>
      <c r="L8" s="702" t="s">
        <v>163</v>
      </c>
      <c r="M8" s="1307"/>
      <c r="N8" s="703"/>
      <c r="O8" s="694"/>
      <c r="P8" s="543"/>
      <c r="Q8" s="543"/>
      <c r="R8" s="543"/>
      <c r="S8" s="543"/>
      <c r="T8" s="543"/>
      <c r="U8" s="543"/>
      <c r="V8" s="543"/>
    </row>
    <row r="9" spans="1:24" s="709" customFormat="1" ht="14.1" customHeight="1" x14ac:dyDescent="0.2">
      <c r="A9" s="936" t="s">
        <v>224</v>
      </c>
      <c r="B9" s="716" t="s">
        <v>156</v>
      </c>
      <c r="C9" s="717">
        <v>10</v>
      </c>
      <c r="D9" s="718">
        <v>6</v>
      </c>
      <c r="E9" s="719">
        <v>0.18</v>
      </c>
      <c r="F9" s="1051">
        <f>G9*E9/D9</f>
        <v>150.58199999999997</v>
      </c>
      <c r="G9" s="704">
        <f>H9*(100%-$M$6)</f>
        <v>5019.3999999999996</v>
      </c>
      <c r="H9" s="1063">
        <v>5019.3999999999996</v>
      </c>
      <c r="I9" s="704">
        <f>J9*(100%-$M$6)</f>
        <v>7.92</v>
      </c>
      <c r="J9" s="704">
        <v>7.92</v>
      </c>
      <c r="K9" s="704">
        <f>L9*(100%-$M$6)</f>
        <v>4.63</v>
      </c>
      <c r="L9" s="705">
        <v>4.63</v>
      </c>
      <c r="M9" s="1054">
        <f>F9+(I9+K9)*5*(10/6)</f>
        <v>255.16533333333331</v>
      </c>
      <c r="N9" s="706"/>
      <c r="P9" s="1024"/>
      <c r="Q9" s="708"/>
      <c r="R9" s="364"/>
      <c r="S9" s="75"/>
      <c r="T9" s="708"/>
      <c r="U9" s="214"/>
      <c r="V9" s="214"/>
    </row>
    <row r="10" spans="1:24" s="711" customFormat="1" ht="14.1" customHeight="1" x14ac:dyDescent="0.2">
      <c r="A10" s="977" t="s">
        <v>66</v>
      </c>
      <c r="B10" s="721" t="s">
        <v>156</v>
      </c>
      <c r="C10" s="722">
        <v>8</v>
      </c>
      <c r="D10" s="723">
        <v>4.8</v>
      </c>
      <c r="E10" s="724">
        <v>0.192</v>
      </c>
      <c r="F10" s="1052">
        <f>G10*E10/D10</f>
        <v>200.77600000000001</v>
      </c>
      <c r="G10" s="101">
        <f>H10*(100%-$M$6)</f>
        <v>5019.3999999999996</v>
      </c>
      <c r="H10" s="1063">
        <v>5019.3999999999996</v>
      </c>
      <c r="I10" s="101">
        <f t="shared" ref="I10:I26" si="0">J10*(100%-$M$6)</f>
        <v>7.92</v>
      </c>
      <c r="J10" s="101">
        <v>7.92</v>
      </c>
      <c r="K10" s="101">
        <f t="shared" ref="K10:K26" si="1">L10*(100%-$M$6)</f>
        <v>4.63</v>
      </c>
      <c r="L10" s="713">
        <v>4.63</v>
      </c>
      <c r="M10" s="1055">
        <f>F10+(I10+K10)*5*(10/6)</f>
        <v>305.35933333333332</v>
      </c>
      <c r="N10" s="706"/>
      <c r="P10" s="1024"/>
      <c r="Q10" s="708"/>
      <c r="R10" s="710"/>
      <c r="S10" s="710"/>
      <c r="T10" s="710"/>
      <c r="U10" s="710"/>
      <c r="V10" s="710"/>
    </row>
    <row r="11" spans="1:24" s="711" customFormat="1" ht="14.1" customHeight="1" x14ac:dyDescent="0.2">
      <c r="A11" s="977" t="s">
        <v>67</v>
      </c>
      <c r="B11" s="721" t="s">
        <v>156</v>
      </c>
      <c r="C11" s="722">
        <v>6</v>
      </c>
      <c r="D11" s="723">
        <v>3.6</v>
      </c>
      <c r="E11" s="724">
        <v>0.18</v>
      </c>
      <c r="F11" s="1052">
        <f t="shared" ref="F11:F26" si="2">G11*E11/D11</f>
        <v>250.96999999999994</v>
      </c>
      <c r="G11" s="101">
        <f t="shared" ref="G11:G40" si="3">H11*(100%-$M$6)</f>
        <v>5019.3999999999996</v>
      </c>
      <c r="H11" s="1063">
        <v>5019.3999999999996</v>
      </c>
      <c r="I11" s="101">
        <f t="shared" si="0"/>
        <v>7.92</v>
      </c>
      <c r="J11" s="101">
        <v>7.92</v>
      </c>
      <c r="K11" s="101">
        <f t="shared" si="1"/>
        <v>4.63</v>
      </c>
      <c r="L11" s="713">
        <v>4.63</v>
      </c>
      <c r="M11" s="1055">
        <f>F11+(I11+K11)*5*(10/6)</f>
        <v>355.55333333333328</v>
      </c>
      <c r="N11" s="706"/>
      <c r="O11" s="706"/>
      <c r="P11" s="1024"/>
      <c r="Q11" s="708"/>
      <c r="R11" s="710"/>
      <c r="S11" s="710"/>
      <c r="T11" s="710"/>
      <c r="U11" s="710"/>
      <c r="V11" s="710"/>
    </row>
    <row r="12" spans="1:24" s="711" customFormat="1" ht="14.1" customHeight="1" x14ac:dyDescent="0.2">
      <c r="A12" s="977" t="s">
        <v>68</v>
      </c>
      <c r="B12" s="721" t="s">
        <v>157</v>
      </c>
      <c r="C12" s="978">
        <v>4</v>
      </c>
      <c r="D12" s="979">
        <v>2.4</v>
      </c>
      <c r="E12" s="980">
        <v>0.14399999999999999</v>
      </c>
      <c r="F12" s="1052">
        <f t="shared" si="2"/>
        <v>301.16399999999993</v>
      </c>
      <c r="G12" s="101">
        <f t="shared" si="3"/>
        <v>5019.3999999999996</v>
      </c>
      <c r="H12" s="1063">
        <v>5019.3999999999996</v>
      </c>
      <c r="I12" s="101">
        <f t="shared" si="0"/>
        <v>9.14</v>
      </c>
      <c r="J12" s="101">
        <v>9.14</v>
      </c>
      <c r="K12" s="101">
        <f t="shared" si="1"/>
        <v>4.63</v>
      </c>
      <c r="L12" s="713">
        <v>4.63</v>
      </c>
      <c r="M12" s="1055">
        <f t="shared" ref="M12:M26" si="4">F12+(I12+K12)*5*(10/6)</f>
        <v>415.91399999999993</v>
      </c>
      <c r="N12" s="706"/>
      <c r="O12" s="706"/>
      <c r="P12" s="1024"/>
      <c r="Q12" s="708"/>
      <c r="R12" s="710"/>
      <c r="S12" s="710"/>
      <c r="T12" s="710"/>
      <c r="U12" s="710"/>
      <c r="V12" s="710"/>
    </row>
    <row r="13" spans="1:24" s="711" customFormat="1" ht="13.5" customHeight="1" x14ac:dyDescent="0.2">
      <c r="A13" s="720" t="s">
        <v>69</v>
      </c>
      <c r="B13" s="721" t="s">
        <v>157</v>
      </c>
      <c r="C13" s="722">
        <v>4</v>
      </c>
      <c r="D13" s="723">
        <v>2.4</v>
      </c>
      <c r="E13" s="724">
        <v>0.16800000000000001</v>
      </c>
      <c r="F13" s="1052">
        <f t="shared" si="2"/>
        <v>351.358</v>
      </c>
      <c r="G13" s="712">
        <f t="shared" si="3"/>
        <v>5019.3999999999996</v>
      </c>
      <c r="H13" s="1063">
        <v>5019.3999999999996</v>
      </c>
      <c r="I13" s="712">
        <f t="shared" si="0"/>
        <v>9.14</v>
      </c>
      <c r="J13" s="712">
        <v>9.14</v>
      </c>
      <c r="K13" s="712">
        <f t="shared" si="1"/>
        <v>4.63</v>
      </c>
      <c r="L13" s="713">
        <v>4.63</v>
      </c>
      <c r="M13" s="1056">
        <f t="shared" si="4"/>
        <v>466.108</v>
      </c>
      <c r="N13" s="706"/>
      <c r="O13" s="706"/>
      <c r="P13" s="1024"/>
      <c r="Q13" s="708"/>
      <c r="R13" s="710"/>
      <c r="S13" s="710"/>
      <c r="T13" s="710"/>
      <c r="U13" s="710"/>
      <c r="V13" s="710"/>
    </row>
    <row r="14" spans="1:24" s="711" customFormat="1" ht="14.1" customHeight="1" x14ac:dyDescent="0.2">
      <c r="A14" s="720" t="s">
        <v>70</v>
      </c>
      <c r="B14" s="721" t="s">
        <v>157</v>
      </c>
      <c r="C14" s="722">
        <v>4</v>
      </c>
      <c r="D14" s="723">
        <v>2.4</v>
      </c>
      <c r="E14" s="724">
        <v>0.192</v>
      </c>
      <c r="F14" s="1052">
        <f t="shared" si="2"/>
        <v>401.55200000000002</v>
      </c>
      <c r="G14" s="712">
        <f t="shared" si="3"/>
        <v>5019.3999999999996</v>
      </c>
      <c r="H14" s="1063">
        <v>5019.3999999999996</v>
      </c>
      <c r="I14" s="712">
        <f t="shared" si="0"/>
        <v>9.14</v>
      </c>
      <c r="J14" s="712">
        <v>9.14</v>
      </c>
      <c r="K14" s="712">
        <f t="shared" si="1"/>
        <v>4.63</v>
      </c>
      <c r="L14" s="713">
        <v>4.63</v>
      </c>
      <c r="M14" s="1056">
        <f t="shared" si="4"/>
        <v>516.30200000000002</v>
      </c>
      <c r="N14" s="706"/>
      <c r="O14" s="706"/>
      <c r="P14" s="1024"/>
      <c r="Q14" s="708"/>
      <c r="R14" s="1064"/>
      <c r="S14" s="710"/>
      <c r="T14" s="710"/>
      <c r="U14" s="710"/>
      <c r="V14" s="710"/>
    </row>
    <row r="15" spans="1:24" s="711" customFormat="1" ht="14.1" customHeight="1" x14ac:dyDescent="0.2">
      <c r="A15" s="720" t="s">
        <v>71</v>
      </c>
      <c r="B15" s="721" t="s">
        <v>158</v>
      </c>
      <c r="C15" s="722">
        <v>4</v>
      </c>
      <c r="D15" s="723">
        <v>2.4</v>
      </c>
      <c r="E15" s="724">
        <v>0.216</v>
      </c>
      <c r="F15" s="1052">
        <f t="shared" si="2"/>
        <v>451.74599999999998</v>
      </c>
      <c r="G15" s="712">
        <f t="shared" si="3"/>
        <v>5019.3999999999996</v>
      </c>
      <c r="H15" s="1063">
        <v>5019.3999999999996</v>
      </c>
      <c r="I15" s="712">
        <f t="shared" si="0"/>
        <v>10.220000000000001</v>
      </c>
      <c r="J15" s="712">
        <v>10.220000000000001</v>
      </c>
      <c r="K15" s="712">
        <f t="shared" si="1"/>
        <v>4.63</v>
      </c>
      <c r="L15" s="713">
        <v>4.63</v>
      </c>
      <c r="M15" s="1056">
        <f t="shared" si="4"/>
        <v>575.49599999999998</v>
      </c>
      <c r="N15" s="706"/>
      <c r="O15" s="706"/>
      <c r="P15" s="1024"/>
      <c r="Q15" s="708"/>
      <c r="R15" s="1064"/>
      <c r="S15" s="710"/>
      <c r="T15" s="710"/>
      <c r="U15" s="710"/>
      <c r="V15" s="710"/>
    </row>
    <row r="16" spans="1:24" s="711" customFormat="1" ht="13.5" customHeight="1" x14ac:dyDescent="0.2">
      <c r="A16" s="720" t="s">
        <v>72</v>
      </c>
      <c r="B16" s="721" t="s">
        <v>158</v>
      </c>
      <c r="C16" s="722">
        <v>3</v>
      </c>
      <c r="D16" s="723">
        <v>1.8</v>
      </c>
      <c r="E16" s="724">
        <v>0.18</v>
      </c>
      <c r="F16" s="1052">
        <f t="shared" si="2"/>
        <v>501.93999999999988</v>
      </c>
      <c r="G16" s="712">
        <f t="shared" si="3"/>
        <v>5019.3999999999996</v>
      </c>
      <c r="H16" s="1063">
        <v>5019.3999999999996</v>
      </c>
      <c r="I16" s="712">
        <f t="shared" si="0"/>
        <v>10.220000000000001</v>
      </c>
      <c r="J16" s="712">
        <v>10.220000000000001</v>
      </c>
      <c r="K16" s="712">
        <f t="shared" si="1"/>
        <v>4.63</v>
      </c>
      <c r="L16" s="713">
        <v>4.63</v>
      </c>
      <c r="M16" s="1056">
        <f t="shared" si="4"/>
        <v>625.68999999999983</v>
      </c>
      <c r="N16" s="706"/>
      <c r="O16" s="706"/>
      <c r="P16" s="1024"/>
      <c r="Q16" s="708"/>
      <c r="R16" s="1064"/>
      <c r="S16" s="75"/>
      <c r="T16" s="708"/>
      <c r="U16" s="710"/>
      <c r="V16" s="710"/>
    </row>
    <row r="17" spans="1:22" s="711" customFormat="1" ht="14.1" customHeight="1" x14ac:dyDescent="0.2">
      <c r="A17" s="720" t="s">
        <v>73</v>
      </c>
      <c r="B17" s="721" t="s">
        <v>158</v>
      </c>
      <c r="C17" s="722">
        <v>3</v>
      </c>
      <c r="D17" s="723">
        <v>1.8</v>
      </c>
      <c r="E17" s="724">
        <v>0.19800000000000001</v>
      </c>
      <c r="F17" s="1052">
        <f t="shared" si="2"/>
        <v>552.13400000000001</v>
      </c>
      <c r="G17" s="712">
        <f t="shared" si="3"/>
        <v>5019.3999999999996</v>
      </c>
      <c r="H17" s="1063">
        <v>5019.3999999999996</v>
      </c>
      <c r="I17" s="712">
        <f t="shared" si="0"/>
        <v>10.220000000000001</v>
      </c>
      <c r="J17" s="712">
        <v>10.220000000000001</v>
      </c>
      <c r="K17" s="712">
        <f t="shared" si="1"/>
        <v>4.63</v>
      </c>
      <c r="L17" s="713">
        <v>4.63</v>
      </c>
      <c r="M17" s="1056">
        <f t="shared" si="4"/>
        <v>675.88400000000001</v>
      </c>
      <c r="N17" s="706"/>
      <c r="O17" s="706"/>
      <c r="P17" s="1024"/>
      <c r="Q17" s="708"/>
      <c r="R17" s="710"/>
      <c r="S17" s="710"/>
      <c r="T17" s="710"/>
      <c r="U17" s="710"/>
      <c r="V17" s="710"/>
    </row>
    <row r="18" spans="1:22" s="711" customFormat="1" ht="14.1" customHeight="1" x14ac:dyDescent="0.2">
      <c r="A18" s="720" t="s">
        <v>74</v>
      </c>
      <c r="B18" s="721" t="s">
        <v>159</v>
      </c>
      <c r="C18" s="722">
        <v>2</v>
      </c>
      <c r="D18" s="723">
        <v>1.2</v>
      </c>
      <c r="E18" s="724">
        <v>0.14399999999999999</v>
      </c>
      <c r="F18" s="1052">
        <f t="shared" si="2"/>
        <v>602.32799999999986</v>
      </c>
      <c r="G18" s="712">
        <f t="shared" si="3"/>
        <v>5019.3999999999996</v>
      </c>
      <c r="H18" s="1063">
        <v>5019.3999999999996</v>
      </c>
      <c r="I18" s="712">
        <f t="shared" si="0"/>
        <v>13.24</v>
      </c>
      <c r="J18" s="712">
        <v>13.24</v>
      </c>
      <c r="K18" s="712">
        <f t="shared" si="1"/>
        <v>4.63</v>
      </c>
      <c r="L18" s="713">
        <v>4.63</v>
      </c>
      <c r="M18" s="1056">
        <f t="shared" si="4"/>
        <v>751.24466666666649</v>
      </c>
      <c r="N18" s="706"/>
      <c r="O18" s="706"/>
      <c r="P18" s="1024"/>
      <c r="Q18" s="708"/>
      <c r="R18" s="710"/>
      <c r="S18" s="710"/>
      <c r="T18" s="710"/>
      <c r="U18" s="710"/>
      <c r="V18" s="710"/>
    </row>
    <row r="19" spans="1:22" s="711" customFormat="1" ht="14.1" customHeight="1" x14ac:dyDescent="0.2">
      <c r="A19" s="720" t="s">
        <v>75</v>
      </c>
      <c r="B19" s="721" t="s">
        <v>159</v>
      </c>
      <c r="C19" s="722">
        <v>2</v>
      </c>
      <c r="D19" s="723">
        <v>1.2</v>
      </c>
      <c r="E19" s="724">
        <v>0.156</v>
      </c>
      <c r="F19" s="1052">
        <f t="shared" si="2"/>
        <v>652.52200000000005</v>
      </c>
      <c r="G19" s="712">
        <f t="shared" si="3"/>
        <v>5019.3999999999996</v>
      </c>
      <c r="H19" s="1063">
        <v>5019.3999999999996</v>
      </c>
      <c r="I19" s="712">
        <f t="shared" si="0"/>
        <v>13.24</v>
      </c>
      <c r="J19" s="712">
        <v>13.24</v>
      </c>
      <c r="K19" s="712">
        <f t="shared" si="1"/>
        <v>4.63</v>
      </c>
      <c r="L19" s="713">
        <v>4.63</v>
      </c>
      <c r="M19" s="1056">
        <f t="shared" si="4"/>
        <v>801.43866666666668</v>
      </c>
      <c r="N19" s="706"/>
      <c r="O19" s="706"/>
      <c r="P19" s="1024"/>
      <c r="Q19" s="708"/>
      <c r="R19" s="710"/>
      <c r="S19" s="710"/>
      <c r="T19" s="710"/>
      <c r="U19" s="710"/>
      <c r="V19" s="710"/>
    </row>
    <row r="20" spans="1:22" s="711" customFormat="1" ht="14.1" customHeight="1" x14ac:dyDescent="0.2">
      <c r="A20" s="720" t="s">
        <v>76</v>
      </c>
      <c r="B20" s="721" t="s">
        <v>159</v>
      </c>
      <c r="C20" s="722">
        <v>2</v>
      </c>
      <c r="D20" s="723">
        <v>1.2</v>
      </c>
      <c r="E20" s="724">
        <v>0.16800000000000001</v>
      </c>
      <c r="F20" s="1052">
        <f t="shared" si="2"/>
        <v>702.71600000000001</v>
      </c>
      <c r="G20" s="712">
        <f t="shared" si="3"/>
        <v>5019.3999999999996</v>
      </c>
      <c r="H20" s="1063">
        <v>5019.3999999999996</v>
      </c>
      <c r="I20" s="712">
        <f t="shared" si="0"/>
        <v>13.24</v>
      </c>
      <c r="J20" s="712">
        <v>13.24</v>
      </c>
      <c r="K20" s="712">
        <f t="shared" si="1"/>
        <v>4.63</v>
      </c>
      <c r="L20" s="713">
        <v>4.63</v>
      </c>
      <c r="M20" s="1056">
        <f>F20+(I20+K20)*5*(10/6)</f>
        <v>851.63266666666664</v>
      </c>
      <c r="N20" s="706"/>
      <c r="O20" s="706"/>
      <c r="P20" s="1024"/>
      <c r="Q20" s="708"/>
      <c r="R20" s="710"/>
      <c r="S20" s="710"/>
      <c r="T20" s="710"/>
      <c r="U20" s="710"/>
      <c r="V20" s="710"/>
    </row>
    <row r="21" spans="1:22" s="711" customFormat="1" ht="14.1" customHeight="1" x14ac:dyDescent="0.2">
      <c r="A21" s="720" t="s">
        <v>77</v>
      </c>
      <c r="B21" s="721" t="s">
        <v>160</v>
      </c>
      <c r="C21" s="722">
        <v>2</v>
      </c>
      <c r="D21" s="723">
        <v>1.2</v>
      </c>
      <c r="E21" s="724">
        <v>0.18</v>
      </c>
      <c r="F21" s="1052">
        <f t="shared" si="2"/>
        <v>752.90999999999985</v>
      </c>
      <c r="G21" s="712">
        <f t="shared" si="3"/>
        <v>5019.3999999999996</v>
      </c>
      <c r="H21" s="1063">
        <v>5019.3999999999996</v>
      </c>
      <c r="I21" s="712">
        <f t="shared" si="0"/>
        <v>14.53</v>
      </c>
      <c r="J21" s="712">
        <v>14.53</v>
      </c>
      <c r="K21" s="712">
        <f t="shared" si="1"/>
        <v>4.63</v>
      </c>
      <c r="L21" s="713">
        <v>4.63</v>
      </c>
      <c r="M21" s="1056">
        <f t="shared" si="4"/>
        <v>912.57666666666648</v>
      </c>
      <c r="N21" s="706"/>
      <c r="O21" s="706"/>
      <c r="P21" s="1024"/>
      <c r="Q21" s="708"/>
      <c r="R21" s="364"/>
      <c r="S21" s="75"/>
      <c r="T21" s="708"/>
      <c r="U21" s="710"/>
      <c r="V21" s="710"/>
    </row>
    <row r="22" spans="1:22" s="711" customFormat="1" ht="14.1" customHeight="1" x14ac:dyDescent="0.2">
      <c r="A22" s="720" t="s">
        <v>78</v>
      </c>
      <c r="B22" s="721" t="s">
        <v>160</v>
      </c>
      <c r="C22" s="722">
        <v>2</v>
      </c>
      <c r="D22" s="723">
        <v>1.2</v>
      </c>
      <c r="E22" s="724">
        <v>0.192</v>
      </c>
      <c r="F22" s="1052">
        <f t="shared" si="2"/>
        <v>803.10400000000004</v>
      </c>
      <c r="G22" s="712">
        <f t="shared" si="3"/>
        <v>5019.3999999999996</v>
      </c>
      <c r="H22" s="1063">
        <v>5019.3999999999996</v>
      </c>
      <c r="I22" s="712">
        <f t="shared" si="0"/>
        <v>14.53</v>
      </c>
      <c r="J22" s="712">
        <v>14.53</v>
      </c>
      <c r="K22" s="712">
        <f t="shared" si="1"/>
        <v>4.63</v>
      </c>
      <c r="L22" s="713">
        <v>4.63</v>
      </c>
      <c r="M22" s="1056">
        <f t="shared" si="4"/>
        <v>962.77066666666667</v>
      </c>
      <c r="N22" s="706"/>
      <c r="O22" s="706"/>
      <c r="P22" s="1024"/>
      <c r="Q22" s="708"/>
      <c r="R22" s="710"/>
      <c r="T22" s="710"/>
      <c r="U22" s="710"/>
      <c r="V22" s="710"/>
    </row>
    <row r="23" spans="1:22" s="711" customFormat="1" ht="14.1" customHeight="1" x14ac:dyDescent="0.2">
      <c r="A23" s="728" t="s">
        <v>79</v>
      </c>
      <c r="B23" s="729" t="s">
        <v>160</v>
      </c>
      <c r="C23" s="730">
        <v>2</v>
      </c>
      <c r="D23" s="731">
        <v>1.2</v>
      </c>
      <c r="E23" s="732">
        <v>0.20399999999999999</v>
      </c>
      <c r="F23" s="1052">
        <f t="shared" si="2"/>
        <v>853.29799999999989</v>
      </c>
      <c r="G23" s="712">
        <f t="shared" si="3"/>
        <v>5019.3999999999996</v>
      </c>
      <c r="H23" s="1063">
        <v>5019.3999999999996</v>
      </c>
      <c r="I23" s="712">
        <f t="shared" si="0"/>
        <v>14.53</v>
      </c>
      <c r="J23" s="712">
        <v>14.53</v>
      </c>
      <c r="K23" s="712">
        <f t="shared" si="1"/>
        <v>4.63</v>
      </c>
      <c r="L23" s="713">
        <v>4.63</v>
      </c>
      <c r="M23" s="1057">
        <f t="shared" si="4"/>
        <v>1012.9646666666665</v>
      </c>
      <c r="N23" s="706"/>
      <c r="O23" s="706"/>
      <c r="P23" s="1024"/>
      <c r="Q23" s="708"/>
      <c r="R23" s="710"/>
      <c r="S23" s="710"/>
      <c r="T23" s="710"/>
      <c r="U23" s="710"/>
      <c r="V23" s="710"/>
    </row>
    <row r="24" spans="1:22" s="711" customFormat="1" ht="14.1" customHeight="1" x14ac:dyDescent="0.2">
      <c r="A24" s="728" t="s">
        <v>153</v>
      </c>
      <c r="B24" s="729" t="s">
        <v>161</v>
      </c>
      <c r="C24" s="730">
        <v>2</v>
      </c>
      <c r="D24" s="731">
        <v>1.2</v>
      </c>
      <c r="E24" s="732">
        <v>0.216</v>
      </c>
      <c r="F24" s="1052">
        <f t="shared" si="2"/>
        <v>903.49199999999996</v>
      </c>
      <c r="G24" s="712">
        <f t="shared" si="3"/>
        <v>5019.3999999999996</v>
      </c>
      <c r="H24" s="1063">
        <v>5019.3999999999996</v>
      </c>
      <c r="I24" s="712">
        <f t="shared" si="0"/>
        <v>18.21</v>
      </c>
      <c r="J24" s="712">
        <v>18.21</v>
      </c>
      <c r="K24" s="712">
        <f t="shared" si="1"/>
        <v>4.63</v>
      </c>
      <c r="L24" s="713">
        <v>4.63</v>
      </c>
      <c r="M24" s="1057">
        <f>F24+(I24+K24)*5*(10/6)</f>
        <v>1093.8253333333332</v>
      </c>
      <c r="N24" s="706"/>
      <c r="O24" s="706"/>
      <c r="P24" s="1024"/>
      <c r="Q24" s="708"/>
      <c r="R24" s="710"/>
      <c r="S24" s="710"/>
      <c r="T24" s="710"/>
      <c r="U24" s="710"/>
      <c r="V24" s="710"/>
    </row>
    <row r="25" spans="1:22" s="711" customFormat="1" ht="14.1" customHeight="1" x14ac:dyDescent="0.2">
      <c r="A25" s="728" t="s">
        <v>154</v>
      </c>
      <c r="B25" s="729" t="s">
        <v>161</v>
      </c>
      <c r="C25" s="730">
        <v>2</v>
      </c>
      <c r="D25" s="731">
        <v>1.2</v>
      </c>
      <c r="E25" s="732">
        <v>0.22800000000000001</v>
      </c>
      <c r="F25" s="1052">
        <f t="shared" si="2"/>
        <v>953.68600000000004</v>
      </c>
      <c r="G25" s="712">
        <f t="shared" si="3"/>
        <v>5019.3999999999996</v>
      </c>
      <c r="H25" s="1063">
        <v>5019.3999999999996</v>
      </c>
      <c r="I25" s="712">
        <f t="shared" si="0"/>
        <v>18.21</v>
      </c>
      <c r="J25" s="712">
        <v>18.21</v>
      </c>
      <c r="K25" s="712">
        <f t="shared" si="1"/>
        <v>4.63</v>
      </c>
      <c r="L25" s="713">
        <v>4.63</v>
      </c>
      <c r="M25" s="1057">
        <f t="shared" si="4"/>
        <v>1144.0193333333334</v>
      </c>
      <c r="N25" s="706"/>
      <c r="O25" s="706"/>
      <c r="P25" s="1024"/>
      <c r="Q25" s="708"/>
      <c r="R25" s="710"/>
      <c r="S25" s="710"/>
      <c r="T25" s="710"/>
      <c r="U25" s="710"/>
      <c r="V25" s="710"/>
    </row>
    <row r="26" spans="1:22" s="711" customFormat="1" ht="14.1" customHeight="1" x14ac:dyDescent="0.2">
      <c r="A26" s="733" t="s">
        <v>155</v>
      </c>
      <c r="B26" s="734" t="s">
        <v>161</v>
      </c>
      <c r="C26" s="735">
        <v>2</v>
      </c>
      <c r="D26" s="736">
        <v>1.2</v>
      </c>
      <c r="E26" s="737">
        <v>0.24</v>
      </c>
      <c r="F26" s="1053">
        <f t="shared" si="2"/>
        <v>1003.88</v>
      </c>
      <c r="G26" s="714">
        <f t="shared" si="3"/>
        <v>5019.3999999999996</v>
      </c>
      <c r="H26" s="1063">
        <v>5019.3999999999996</v>
      </c>
      <c r="I26" s="714">
        <f t="shared" si="0"/>
        <v>18.21</v>
      </c>
      <c r="J26" s="714">
        <v>18.21</v>
      </c>
      <c r="K26" s="714">
        <f t="shared" si="1"/>
        <v>4.63</v>
      </c>
      <c r="L26" s="715">
        <v>4.63</v>
      </c>
      <c r="M26" s="1058">
        <f t="shared" si="4"/>
        <v>1194.2133333333334</v>
      </c>
      <c r="N26" s="706"/>
      <c r="O26" s="706"/>
      <c r="P26" s="1024"/>
      <c r="Q26" s="708"/>
      <c r="R26" s="364"/>
      <c r="S26" s="75"/>
      <c r="T26" s="708"/>
      <c r="U26" s="710"/>
      <c r="V26" s="710"/>
    </row>
    <row r="27" spans="1:22" s="711" customFormat="1" ht="14.1" customHeight="1" x14ac:dyDescent="0.2">
      <c r="A27" s="1313"/>
      <c r="B27" s="1314"/>
      <c r="C27" s="1314"/>
      <c r="D27" s="1314"/>
      <c r="E27" s="1314"/>
      <c r="F27" s="1315"/>
      <c r="G27" s="1315"/>
      <c r="H27" s="1315"/>
      <c r="I27" s="1315"/>
      <c r="J27" s="1315"/>
      <c r="K27" s="1315"/>
      <c r="L27" s="1315"/>
      <c r="M27" s="1316"/>
      <c r="N27" s="706"/>
      <c r="O27" s="706"/>
      <c r="P27" s="1024"/>
      <c r="Q27" s="710"/>
      <c r="R27" s="710"/>
      <c r="S27" s="710"/>
      <c r="T27" s="710"/>
      <c r="U27" s="710"/>
      <c r="V27" s="710"/>
    </row>
    <row r="28" spans="1:22" s="711" customFormat="1" ht="14.1" customHeight="1" x14ac:dyDescent="0.2">
      <c r="A28" s="936" t="s">
        <v>241</v>
      </c>
      <c r="B28" s="716" t="s">
        <v>157</v>
      </c>
      <c r="C28" s="717">
        <v>6</v>
      </c>
      <c r="D28" s="718">
        <v>3.6</v>
      </c>
      <c r="E28" s="719">
        <v>0.28799999999999998</v>
      </c>
      <c r="F28" s="1051">
        <f>G28*E28/D28</f>
        <v>341.40800000000002</v>
      </c>
      <c r="G28" s="704">
        <f t="shared" si="3"/>
        <v>4267.6000000000004</v>
      </c>
      <c r="H28" s="1063">
        <v>4267.6000000000004</v>
      </c>
      <c r="I28" s="704">
        <f>J28*(100%-$M$6)</f>
        <v>9.14</v>
      </c>
      <c r="J28" s="983">
        <v>9.14</v>
      </c>
      <c r="K28" s="704">
        <f>L28*(100%-$M$6)</f>
        <v>4.63</v>
      </c>
      <c r="L28" s="705">
        <v>4.63</v>
      </c>
      <c r="M28" s="1059">
        <f>F28+(I28+K28)*5*(10/6)</f>
        <v>456.15800000000002</v>
      </c>
      <c r="N28" s="706"/>
      <c r="P28" s="1024"/>
      <c r="R28" s="1064"/>
      <c r="S28" s="75"/>
      <c r="T28" s="708"/>
      <c r="U28" s="710"/>
      <c r="V28" s="710"/>
    </row>
    <row r="29" spans="1:22" s="711" customFormat="1" ht="14.1" customHeight="1" x14ac:dyDescent="0.2">
      <c r="A29" s="720" t="s">
        <v>242</v>
      </c>
      <c r="B29" s="721" t="s">
        <v>158</v>
      </c>
      <c r="C29" s="722">
        <v>5</v>
      </c>
      <c r="D29" s="723">
        <v>3</v>
      </c>
      <c r="E29" s="724">
        <v>0.27</v>
      </c>
      <c r="F29" s="1052">
        <f t="shared" ref="F29:F40" si="5">G29*E29/D29</f>
        <v>384.08400000000006</v>
      </c>
      <c r="G29" s="712">
        <f t="shared" si="3"/>
        <v>4267.6000000000004</v>
      </c>
      <c r="H29" s="1063">
        <v>4267.6000000000004</v>
      </c>
      <c r="I29" s="712">
        <f t="shared" ref="I29:I40" si="6">J29*(100%-$M$6)</f>
        <v>10.220000000000001</v>
      </c>
      <c r="J29" s="712">
        <v>10.220000000000001</v>
      </c>
      <c r="K29" s="712">
        <f t="shared" ref="K29:K40" si="7">L29*(100%-$M$6)</f>
        <v>4.63</v>
      </c>
      <c r="L29" s="713">
        <v>4.63</v>
      </c>
      <c r="M29" s="1060">
        <f t="shared" ref="M29:M40" si="8">F29+(I29+K29)*5*(10/6)</f>
        <v>507.83400000000006</v>
      </c>
      <c r="N29" s="706"/>
      <c r="O29" s="997"/>
      <c r="P29" s="1024"/>
      <c r="R29" s="1064"/>
      <c r="S29" s="710"/>
      <c r="T29" s="710"/>
      <c r="U29" s="710"/>
      <c r="V29" s="710"/>
    </row>
    <row r="30" spans="1:22" s="711" customFormat="1" ht="14.1" customHeight="1" x14ac:dyDescent="0.2">
      <c r="A30" s="720" t="s">
        <v>243</v>
      </c>
      <c r="B30" s="721" t="s">
        <v>158</v>
      </c>
      <c r="C30" s="722">
        <v>5</v>
      </c>
      <c r="D30" s="723">
        <v>3</v>
      </c>
      <c r="E30" s="724">
        <v>0.3</v>
      </c>
      <c r="F30" s="1052">
        <f t="shared" si="5"/>
        <v>426.76</v>
      </c>
      <c r="G30" s="712">
        <f t="shared" si="3"/>
        <v>4267.6000000000004</v>
      </c>
      <c r="H30" s="1063">
        <v>4267.6000000000004</v>
      </c>
      <c r="I30" s="712">
        <f t="shared" si="6"/>
        <v>10.220000000000001</v>
      </c>
      <c r="J30" s="712">
        <v>10.220000000000001</v>
      </c>
      <c r="K30" s="712">
        <f t="shared" si="7"/>
        <v>4.63</v>
      </c>
      <c r="L30" s="713">
        <v>4.63</v>
      </c>
      <c r="M30" s="1060">
        <f t="shared" si="8"/>
        <v>550.51</v>
      </c>
      <c r="N30" s="706"/>
      <c r="O30" s="997"/>
      <c r="P30" s="1024"/>
      <c r="R30" s="1064"/>
      <c r="S30" s="710"/>
      <c r="T30" s="710"/>
      <c r="U30" s="710"/>
      <c r="V30" s="710"/>
    </row>
    <row r="31" spans="1:22" s="711" customFormat="1" ht="14.1" customHeight="1" x14ac:dyDescent="0.2">
      <c r="A31" s="720" t="s">
        <v>244</v>
      </c>
      <c r="B31" s="721" t="s">
        <v>158</v>
      </c>
      <c r="C31" s="722">
        <v>4</v>
      </c>
      <c r="D31" s="723">
        <v>2.4</v>
      </c>
      <c r="E31" s="724">
        <v>0.26400000000000001</v>
      </c>
      <c r="F31" s="1052">
        <f t="shared" si="5"/>
        <v>469.43600000000004</v>
      </c>
      <c r="G31" s="712">
        <f t="shared" si="3"/>
        <v>4267.6000000000004</v>
      </c>
      <c r="H31" s="1063">
        <v>4267.6000000000004</v>
      </c>
      <c r="I31" s="712">
        <f t="shared" si="6"/>
        <v>10.220000000000001</v>
      </c>
      <c r="J31" s="712">
        <v>10.220000000000001</v>
      </c>
      <c r="K31" s="712">
        <f t="shared" si="7"/>
        <v>4.63</v>
      </c>
      <c r="L31" s="713">
        <v>4.63</v>
      </c>
      <c r="M31" s="1060">
        <f t="shared" si="8"/>
        <v>593.18600000000004</v>
      </c>
      <c r="N31" s="706"/>
      <c r="O31" s="706"/>
      <c r="P31" s="1024"/>
      <c r="Q31" s="725"/>
      <c r="R31" s="726"/>
      <c r="S31" s="710"/>
      <c r="T31" s="710"/>
      <c r="U31" s="710"/>
      <c r="V31" s="710"/>
    </row>
    <row r="32" spans="1:22" s="711" customFormat="1" ht="14.1" customHeight="1" x14ac:dyDescent="0.2">
      <c r="A32" s="720" t="s">
        <v>245</v>
      </c>
      <c r="B32" s="721" t="s">
        <v>159</v>
      </c>
      <c r="C32" s="722">
        <v>4</v>
      </c>
      <c r="D32" s="723">
        <v>2.4</v>
      </c>
      <c r="E32" s="724">
        <v>0.28799999999999998</v>
      </c>
      <c r="F32" s="1052">
        <f t="shared" si="5"/>
        <v>512.11200000000008</v>
      </c>
      <c r="G32" s="712">
        <f t="shared" si="3"/>
        <v>4267.6000000000004</v>
      </c>
      <c r="H32" s="1063">
        <v>4267.6000000000004</v>
      </c>
      <c r="I32" s="712">
        <f t="shared" si="6"/>
        <v>13.24</v>
      </c>
      <c r="J32" s="712">
        <v>13.24</v>
      </c>
      <c r="K32" s="712">
        <f t="shared" si="7"/>
        <v>4.63</v>
      </c>
      <c r="L32" s="713">
        <v>4.63</v>
      </c>
      <c r="M32" s="1060">
        <f t="shared" si="8"/>
        <v>661.02866666666682</v>
      </c>
      <c r="N32" s="706"/>
      <c r="O32" s="706"/>
      <c r="P32" s="1024"/>
      <c r="Q32" s="708"/>
      <c r="R32" s="364"/>
      <c r="S32" s="75"/>
      <c r="T32" s="708"/>
      <c r="U32" s="710"/>
      <c r="V32" s="710"/>
    </row>
    <row r="33" spans="1:24" s="711" customFormat="1" ht="14.1" customHeight="1" x14ac:dyDescent="0.2">
      <c r="A33" s="720" t="s">
        <v>246</v>
      </c>
      <c r="B33" s="721" t="s">
        <v>159</v>
      </c>
      <c r="C33" s="722">
        <v>4</v>
      </c>
      <c r="D33" s="723">
        <v>2.4</v>
      </c>
      <c r="E33" s="724">
        <v>0.312</v>
      </c>
      <c r="F33" s="1052">
        <f t="shared" si="5"/>
        <v>554.78800000000012</v>
      </c>
      <c r="G33" s="712">
        <f t="shared" si="3"/>
        <v>4267.6000000000004</v>
      </c>
      <c r="H33" s="1063">
        <v>4267.6000000000004</v>
      </c>
      <c r="I33" s="712">
        <f t="shared" si="6"/>
        <v>13.24</v>
      </c>
      <c r="J33" s="712">
        <v>13.24</v>
      </c>
      <c r="K33" s="712">
        <f t="shared" si="7"/>
        <v>4.63</v>
      </c>
      <c r="L33" s="713">
        <v>4.63</v>
      </c>
      <c r="M33" s="1060">
        <f t="shared" si="8"/>
        <v>703.70466666666675</v>
      </c>
      <c r="N33" s="706"/>
      <c r="O33" s="706"/>
      <c r="P33" s="1024"/>
      <c r="Q33" s="725"/>
      <c r="R33" s="710"/>
      <c r="T33" s="251"/>
      <c r="U33" s="251"/>
      <c r="V33" s="710"/>
    </row>
    <row r="34" spans="1:24" s="711" customFormat="1" ht="14.1" customHeight="1" x14ac:dyDescent="0.2">
      <c r="A34" s="720" t="s">
        <v>247</v>
      </c>
      <c r="B34" s="721" t="s">
        <v>159</v>
      </c>
      <c r="C34" s="722">
        <v>4</v>
      </c>
      <c r="D34" s="723">
        <v>2.4</v>
      </c>
      <c r="E34" s="724">
        <v>0.33600000000000002</v>
      </c>
      <c r="F34" s="1052">
        <f t="shared" si="5"/>
        <v>597.46400000000017</v>
      </c>
      <c r="G34" s="712">
        <f t="shared" si="3"/>
        <v>4267.6000000000004</v>
      </c>
      <c r="H34" s="1063">
        <v>4267.6000000000004</v>
      </c>
      <c r="I34" s="712">
        <f t="shared" si="6"/>
        <v>13.24</v>
      </c>
      <c r="J34" s="712">
        <v>13.24</v>
      </c>
      <c r="K34" s="712">
        <f t="shared" si="7"/>
        <v>4.63</v>
      </c>
      <c r="L34" s="713">
        <v>4.63</v>
      </c>
      <c r="M34" s="1060">
        <f t="shared" si="8"/>
        <v>746.38066666666691</v>
      </c>
      <c r="N34" s="706"/>
      <c r="O34" s="706"/>
      <c r="P34" s="1024"/>
      <c r="Q34" s="725"/>
      <c r="R34" s="726"/>
      <c r="S34" s="727"/>
      <c r="T34" s="727"/>
      <c r="U34" s="251"/>
      <c r="V34" s="710"/>
    </row>
    <row r="35" spans="1:24" s="711" customFormat="1" ht="14.1" customHeight="1" x14ac:dyDescent="0.2">
      <c r="A35" s="720" t="s">
        <v>248</v>
      </c>
      <c r="B35" s="721" t="s">
        <v>160</v>
      </c>
      <c r="C35" s="722">
        <v>3</v>
      </c>
      <c r="D35" s="723">
        <v>1.8</v>
      </c>
      <c r="E35" s="724">
        <v>0.27</v>
      </c>
      <c r="F35" s="1052">
        <f t="shared" si="5"/>
        <v>640.1400000000001</v>
      </c>
      <c r="G35" s="712">
        <f t="shared" si="3"/>
        <v>4267.6000000000004</v>
      </c>
      <c r="H35" s="1063">
        <v>4267.6000000000004</v>
      </c>
      <c r="I35" s="712">
        <f t="shared" si="6"/>
        <v>14.53</v>
      </c>
      <c r="J35" s="712">
        <v>14.53</v>
      </c>
      <c r="K35" s="712">
        <f t="shared" si="7"/>
        <v>4.63</v>
      </c>
      <c r="L35" s="713">
        <v>4.63</v>
      </c>
      <c r="M35" s="1060">
        <f t="shared" si="8"/>
        <v>799.80666666666673</v>
      </c>
      <c r="N35" s="706"/>
      <c r="O35" s="706"/>
      <c r="P35" s="1024"/>
      <c r="Q35" s="708"/>
      <c r="R35" s="364"/>
      <c r="S35" s="75"/>
      <c r="T35" s="708"/>
      <c r="U35" s="251"/>
      <c r="V35" s="710"/>
    </row>
    <row r="36" spans="1:24" s="711" customFormat="1" ht="14.1" customHeight="1" x14ac:dyDescent="0.2">
      <c r="A36" s="720" t="s">
        <v>249</v>
      </c>
      <c r="B36" s="721" t="s">
        <v>160</v>
      </c>
      <c r="C36" s="722">
        <v>3</v>
      </c>
      <c r="D36" s="723">
        <v>1.8</v>
      </c>
      <c r="E36" s="724">
        <v>0.28799999999999998</v>
      </c>
      <c r="F36" s="1052">
        <f t="shared" si="5"/>
        <v>682.81600000000003</v>
      </c>
      <c r="G36" s="712">
        <f t="shared" si="3"/>
        <v>4267.6000000000004</v>
      </c>
      <c r="H36" s="1063">
        <v>4267.6000000000004</v>
      </c>
      <c r="I36" s="712">
        <f t="shared" si="6"/>
        <v>14.53</v>
      </c>
      <c r="J36" s="712">
        <v>14.53</v>
      </c>
      <c r="K36" s="712">
        <f t="shared" si="7"/>
        <v>4.63</v>
      </c>
      <c r="L36" s="713">
        <v>4.63</v>
      </c>
      <c r="M36" s="1060">
        <f t="shared" si="8"/>
        <v>842.48266666666666</v>
      </c>
      <c r="N36" s="706"/>
      <c r="O36" s="706"/>
      <c r="P36" s="1024"/>
      <c r="Q36" s="725"/>
      <c r="R36" s="726"/>
      <c r="S36" s="727"/>
      <c r="T36" s="727"/>
      <c r="U36" s="251"/>
      <c r="V36" s="710"/>
    </row>
    <row r="37" spans="1:24" s="711" customFormat="1" ht="14.1" customHeight="1" x14ac:dyDescent="0.2">
      <c r="A37" s="728" t="s">
        <v>250</v>
      </c>
      <c r="B37" s="729" t="s">
        <v>160</v>
      </c>
      <c r="C37" s="730">
        <v>3</v>
      </c>
      <c r="D37" s="731">
        <v>1.8</v>
      </c>
      <c r="E37" s="732">
        <v>0.30599999999999999</v>
      </c>
      <c r="F37" s="1052">
        <f t="shared" si="5"/>
        <v>725.49200000000008</v>
      </c>
      <c r="G37" s="712">
        <f t="shared" si="3"/>
        <v>4267.6000000000004</v>
      </c>
      <c r="H37" s="1063">
        <v>4267.6000000000004</v>
      </c>
      <c r="I37" s="712">
        <f t="shared" si="6"/>
        <v>14.53</v>
      </c>
      <c r="J37" s="712">
        <v>14.53</v>
      </c>
      <c r="K37" s="712">
        <f t="shared" si="7"/>
        <v>4.63</v>
      </c>
      <c r="L37" s="713">
        <v>4.63</v>
      </c>
      <c r="M37" s="1061">
        <f t="shared" si="8"/>
        <v>885.1586666666667</v>
      </c>
      <c r="N37" s="706"/>
      <c r="O37" s="706"/>
      <c r="P37" s="707"/>
      <c r="Q37" s="725"/>
      <c r="R37" s="726"/>
      <c r="S37" s="727"/>
      <c r="T37" s="727"/>
      <c r="U37" s="251"/>
      <c r="V37" s="710"/>
    </row>
    <row r="38" spans="1:24" s="711" customFormat="1" ht="14.1" customHeight="1" x14ac:dyDescent="0.2">
      <c r="A38" s="728" t="s">
        <v>251</v>
      </c>
      <c r="B38" s="729" t="s">
        <v>161</v>
      </c>
      <c r="C38" s="730">
        <v>3</v>
      </c>
      <c r="D38" s="731">
        <v>1.8</v>
      </c>
      <c r="E38" s="732">
        <v>0.32400000000000001</v>
      </c>
      <c r="F38" s="1052">
        <f t="shared" si="5"/>
        <v>768.16800000000001</v>
      </c>
      <c r="G38" s="712">
        <f t="shared" si="3"/>
        <v>4267.6000000000004</v>
      </c>
      <c r="H38" s="1063">
        <v>4267.6000000000004</v>
      </c>
      <c r="I38" s="712">
        <f t="shared" si="6"/>
        <v>18.21</v>
      </c>
      <c r="J38" s="712">
        <v>18.21</v>
      </c>
      <c r="K38" s="712">
        <f t="shared" si="7"/>
        <v>4.63</v>
      </c>
      <c r="L38" s="713">
        <v>4.63</v>
      </c>
      <c r="M38" s="1061">
        <f t="shared" si="8"/>
        <v>958.50133333333338</v>
      </c>
      <c r="N38" s="706"/>
      <c r="O38" s="706"/>
      <c r="P38" s="707"/>
      <c r="Q38" s="725"/>
      <c r="R38" s="726"/>
      <c r="S38" s="727"/>
      <c r="T38" s="727"/>
      <c r="U38" s="251"/>
      <c r="V38" s="710"/>
    </row>
    <row r="39" spans="1:24" s="711" customFormat="1" ht="14.1" customHeight="1" x14ac:dyDescent="0.2">
      <c r="A39" s="728" t="s">
        <v>252</v>
      </c>
      <c r="B39" s="729" t="s">
        <v>161</v>
      </c>
      <c r="C39" s="730">
        <v>3</v>
      </c>
      <c r="D39" s="731">
        <v>1.8</v>
      </c>
      <c r="E39" s="732">
        <v>0.34200000000000003</v>
      </c>
      <c r="F39" s="1052">
        <f t="shared" si="5"/>
        <v>810.84400000000005</v>
      </c>
      <c r="G39" s="712">
        <f t="shared" si="3"/>
        <v>4267.6000000000004</v>
      </c>
      <c r="H39" s="1063">
        <v>4267.6000000000004</v>
      </c>
      <c r="I39" s="712">
        <f t="shared" si="6"/>
        <v>18.21</v>
      </c>
      <c r="J39" s="712">
        <v>18.21</v>
      </c>
      <c r="K39" s="712">
        <f t="shared" si="7"/>
        <v>4.63</v>
      </c>
      <c r="L39" s="713">
        <v>4.63</v>
      </c>
      <c r="M39" s="1061">
        <f t="shared" si="8"/>
        <v>1001.1773333333334</v>
      </c>
      <c r="N39" s="706"/>
      <c r="O39" s="706"/>
      <c r="P39" s="1024"/>
      <c r="Q39" s="725"/>
      <c r="R39" s="726"/>
      <c r="S39" s="727"/>
      <c r="T39" s="727"/>
      <c r="U39" s="251"/>
      <c r="V39" s="710"/>
    </row>
    <row r="40" spans="1:24" s="711" customFormat="1" ht="14.1" customHeight="1" x14ac:dyDescent="0.2">
      <c r="A40" s="733" t="s">
        <v>253</v>
      </c>
      <c r="B40" s="734" t="s">
        <v>161</v>
      </c>
      <c r="C40" s="735">
        <v>3</v>
      </c>
      <c r="D40" s="736">
        <v>1.8</v>
      </c>
      <c r="E40" s="737">
        <v>0.36</v>
      </c>
      <c r="F40" s="1053">
        <f t="shared" si="5"/>
        <v>853.52</v>
      </c>
      <c r="G40" s="714">
        <f t="shared" si="3"/>
        <v>4267.6000000000004</v>
      </c>
      <c r="H40" s="1063">
        <v>4267.6000000000004</v>
      </c>
      <c r="I40" s="714">
        <f t="shared" si="6"/>
        <v>18.21</v>
      </c>
      <c r="J40" s="714">
        <v>18.21</v>
      </c>
      <c r="K40" s="714">
        <f t="shared" si="7"/>
        <v>4.63</v>
      </c>
      <c r="L40" s="715">
        <v>4.63</v>
      </c>
      <c r="M40" s="1062">
        <f t="shared" si="8"/>
        <v>1043.8533333333332</v>
      </c>
      <c r="N40" s="706"/>
      <c r="O40" s="706"/>
      <c r="P40" s="707"/>
      <c r="Q40" s="725"/>
      <c r="R40" s="726"/>
      <c r="S40" s="727"/>
      <c r="T40" s="727"/>
      <c r="U40" s="251"/>
      <c r="V40" s="710"/>
    </row>
    <row r="41" spans="1:24" s="741" customFormat="1" ht="14.1" customHeight="1" x14ac:dyDescent="0.2">
      <c r="A41" s="981"/>
      <c r="B41" s="982"/>
      <c r="C41" s="982"/>
      <c r="D41" s="982"/>
      <c r="E41" s="982"/>
      <c r="F41" s="738"/>
      <c r="G41" s="738"/>
      <c r="H41" s="738"/>
      <c r="I41" s="738"/>
      <c r="J41" s="738"/>
      <c r="K41" s="738"/>
      <c r="L41" s="738"/>
      <c r="M41" s="738"/>
      <c r="N41" s="739"/>
      <c r="O41" s="739"/>
      <c r="P41" s="740"/>
      <c r="Q41" s="740"/>
      <c r="R41" s="740"/>
      <c r="S41" s="740"/>
      <c r="T41" s="740"/>
      <c r="U41" s="739"/>
    </row>
    <row r="42" spans="1:24" s="185" customFormat="1" ht="12" customHeight="1" x14ac:dyDescent="0.2">
      <c r="A42" s="1289" t="s">
        <v>142</v>
      </c>
      <c r="B42" s="1289"/>
      <c r="C42" s="1289"/>
      <c r="D42" s="1289"/>
      <c r="E42" s="1289"/>
      <c r="F42" s="1290"/>
      <c r="G42" s="1290"/>
      <c r="H42" s="1290"/>
      <c r="I42" s="1290"/>
      <c r="J42" s="1290"/>
      <c r="K42" s="1290"/>
      <c r="L42" s="1290"/>
      <c r="M42" s="1290"/>
      <c r="O42" s="692"/>
      <c r="P42" s="742"/>
      <c r="Q42" s="742"/>
      <c r="R42" s="742"/>
      <c r="S42" s="742"/>
      <c r="T42" s="742"/>
      <c r="U42" s="692"/>
      <c r="V42" s="692"/>
      <c r="W42" s="692"/>
      <c r="X42" s="692"/>
    </row>
    <row r="43" spans="1:24" s="748" customFormat="1" ht="12" customHeight="1" x14ac:dyDescent="0.2">
      <c r="A43" s="1291" t="s">
        <v>146</v>
      </c>
      <c r="B43" s="1292"/>
      <c r="C43" s="1297" t="s">
        <v>80</v>
      </c>
      <c r="D43" s="1298"/>
      <c r="E43" s="1299"/>
      <c r="F43" s="743"/>
      <c r="G43" s="744"/>
      <c r="H43" s="744"/>
      <c r="I43" s="744"/>
      <c r="J43" s="745"/>
      <c r="K43" s="744"/>
      <c r="L43" s="1309" t="s">
        <v>81</v>
      </c>
      <c r="M43" s="1310"/>
      <c r="N43" s="252"/>
      <c r="O43" s="746"/>
      <c r="P43" s="747"/>
      <c r="Q43" s="747"/>
      <c r="R43" s="747"/>
      <c r="S43" s="747"/>
      <c r="T43" s="747"/>
      <c r="U43" s="252"/>
    </row>
    <row r="44" spans="1:24" s="748" customFormat="1" ht="42" customHeight="1" x14ac:dyDescent="0.2">
      <c r="A44" s="1293"/>
      <c r="B44" s="1294"/>
      <c r="C44" s="1300"/>
      <c r="D44" s="1301"/>
      <c r="E44" s="1302"/>
      <c r="F44" s="749"/>
      <c r="G44" s="750"/>
      <c r="H44" s="750"/>
      <c r="I44" s="750"/>
      <c r="J44" s="751"/>
      <c r="K44" s="750"/>
      <c r="L44" s="1311"/>
      <c r="M44" s="1312"/>
      <c r="N44" s="252"/>
      <c r="O44" s="252"/>
      <c r="P44" s="747"/>
      <c r="Q44" s="747"/>
      <c r="R44" s="747"/>
      <c r="S44" s="747"/>
      <c r="T44" s="747"/>
      <c r="U44" s="252"/>
    </row>
    <row r="45" spans="1:24" s="741" customFormat="1" ht="14.1" customHeight="1" x14ac:dyDescent="0.2">
      <c r="A45" s="752" t="s">
        <v>82</v>
      </c>
      <c r="B45" s="753"/>
      <c r="C45" s="754"/>
      <c r="D45" s="755">
        <v>20</v>
      </c>
      <c r="E45" s="756"/>
      <c r="F45" s="757"/>
      <c r="G45" s="758"/>
      <c r="H45" s="759">
        <v>2061.5</v>
      </c>
      <c r="I45" s="760"/>
      <c r="J45" s="758"/>
      <c r="K45" s="756"/>
      <c r="L45" s="761">
        <f>H45*(100%-$M$6)</f>
        <v>2061.5</v>
      </c>
      <c r="M45" s="987">
        <f>N45*(100%-$M$6)</f>
        <v>2680</v>
      </c>
      <c r="N45" s="739">
        <v>2680</v>
      </c>
      <c r="O45" s="739"/>
      <c r="P45" s="740"/>
      <c r="Q45" s="740"/>
      <c r="R45" s="740"/>
      <c r="S45" s="740"/>
      <c r="T45" s="740"/>
      <c r="U45" s="739"/>
    </row>
    <row r="46" spans="1:24" s="741" customFormat="1" ht="12" customHeight="1" x14ac:dyDescent="0.2">
      <c r="A46" s="738"/>
      <c r="B46" s="738"/>
      <c r="C46" s="762"/>
      <c r="D46" s="763"/>
      <c r="E46" s="763"/>
      <c r="F46" s="763"/>
      <c r="G46" s="763"/>
      <c r="H46" s="763"/>
      <c r="I46" s="763"/>
      <c r="J46" s="763"/>
      <c r="K46" s="763"/>
      <c r="L46" s="764"/>
      <c r="M46" s="764"/>
      <c r="N46" s="764"/>
      <c r="O46" s="765"/>
      <c r="P46" s="740"/>
      <c r="Q46" s="740"/>
      <c r="R46" s="740"/>
      <c r="S46" s="740"/>
      <c r="T46" s="740"/>
      <c r="U46" s="739"/>
    </row>
    <row r="47" spans="1:24" s="236" customFormat="1" ht="12" customHeight="1" x14ac:dyDescent="0.2">
      <c r="A47" s="766" t="s">
        <v>21</v>
      </c>
      <c r="B47" s="766"/>
      <c r="C47" s="766"/>
      <c r="D47" s="766"/>
      <c r="E47" s="766"/>
      <c r="F47" s="766"/>
      <c r="G47" s="766"/>
      <c r="H47" s="766"/>
      <c r="I47" s="382" t="str">
        <f>'WM-ZHE'!K85</f>
        <v>Офис продаж:</v>
      </c>
      <c r="J47" s="767"/>
      <c r="K47" s="767"/>
      <c r="L47" s="766"/>
      <c r="M47" s="766"/>
      <c r="N47" s="471"/>
      <c r="O47" s="471"/>
      <c r="P47" s="768"/>
      <c r="Q47" s="472"/>
      <c r="R47" s="252"/>
      <c r="S47" s="472"/>
      <c r="T47" s="472"/>
      <c r="U47" s="472"/>
    </row>
    <row r="48" spans="1:24" ht="12" customHeight="1" x14ac:dyDescent="0.2">
      <c r="A48" s="1149" t="s">
        <v>83</v>
      </c>
      <c r="B48" s="1149"/>
      <c r="C48" s="1149"/>
      <c r="D48" s="1149"/>
      <c r="E48" s="1117"/>
      <c r="F48" s="116"/>
      <c r="G48" s="116"/>
      <c r="H48" s="116"/>
      <c r="I48" s="257" t="str">
        <f>'WM-ZHE'!K86</f>
        <v>105064, Москва</v>
      </c>
      <c r="J48" s="34"/>
      <c r="K48" s="34"/>
      <c r="L48" s="34"/>
      <c r="M48" s="34"/>
      <c r="O48" s="472"/>
      <c r="P48" s="769"/>
      <c r="R48" s="741"/>
      <c r="W48" s="66"/>
      <c r="X48" s="66"/>
    </row>
    <row r="49" spans="1:24" ht="12" customHeight="1" x14ac:dyDescent="0.2">
      <c r="A49" s="1149" t="s">
        <v>84</v>
      </c>
      <c r="B49" s="1149"/>
      <c r="C49" s="1149"/>
      <c r="D49" s="1149"/>
      <c r="E49" s="1117"/>
      <c r="F49" s="116"/>
      <c r="G49" s="116"/>
      <c r="H49" s="116"/>
      <c r="I49" s="257" t="str">
        <f>'WM-ZHE'!K87</f>
        <v>Земляной вал, 9</v>
      </c>
      <c r="J49" s="34"/>
      <c r="K49" s="34"/>
      <c r="L49" s="34"/>
      <c r="M49" s="34"/>
      <c r="O49" s="472"/>
      <c r="P49" s="769"/>
      <c r="R49" s="741"/>
      <c r="W49" s="66"/>
      <c r="X49" s="66"/>
    </row>
    <row r="50" spans="1:24" ht="12" customHeight="1" x14ac:dyDescent="0.2">
      <c r="A50" s="1149" t="s">
        <v>260</v>
      </c>
      <c r="B50" s="1149"/>
      <c r="C50" s="1149"/>
      <c r="D50" s="1149"/>
      <c r="E50" s="1117"/>
      <c r="F50" s="770"/>
      <c r="G50" s="770"/>
      <c r="H50" s="770"/>
      <c r="I50" s="257" t="str">
        <f>'WM-ZHE'!K88</f>
        <v>Бизнес-центр "СИТИДЕЛ", 10 этаж</v>
      </c>
      <c r="J50" s="34"/>
      <c r="K50" s="34"/>
      <c r="L50" s="34"/>
      <c r="M50" s="34"/>
      <c r="O50" s="472"/>
      <c r="P50" s="769"/>
      <c r="R50" s="741"/>
      <c r="W50" s="66"/>
      <c r="X50" s="66"/>
    </row>
    <row r="51" spans="1:24" ht="12" customHeight="1" x14ac:dyDescent="0.2">
      <c r="A51" s="1149" t="s">
        <v>85</v>
      </c>
      <c r="B51" s="1149"/>
      <c r="C51" s="1149"/>
      <c r="D51" s="1149"/>
      <c r="E51" s="1149"/>
      <c r="F51" s="771"/>
      <c r="G51" s="771"/>
      <c r="H51" s="771"/>
      <c r="I51" s="257" t="str">
        <f>'WM-ZHE'!K89</f>
        <v>тел.     +7(495) 995-77-55</v>
      </c>
      <c r="J51" s="766"/>
      <c r="K51" s="766"/>
      <c r="L51" s="34"/>
      <c r="M51" s="34"/>
      <c r="O51" s="472"/>
      <c r="P51" s="769"/>
      <c r="R51" s="741"/>
      <c r="W51" s="66"/>
      <c r="X51" s="66"/>
    </row>
    <row r="52" spans="1:24" ht="12" customHeight="1" x14ac:dyDescent="0.2">
      <c r="A52" s="1149" t="s">
        <v>86</v>
      </c>
      <c r="B52" s="1149"/>
      <c r="C52" s="1149"/>
      <c r="D52" s="1149"/>
      <c r="E52" s="771"/>
      <c r="F52" s="771"/>
      <c r="G52" s="771"/>
      <c r="H52" s="771"/>
      <c r="I52" s="257" t="str">
        <f>'WM-ZHE'!K90</f>
        <v>факс   +7(495) 995 77 75</v>
      </c>
      <c r="J52" s="384"/>
      <c r="K52" s="384"/>
      <c r="L52" s="34"/>
      <c r="M52" s="34"/>
      <c r="P52" s="769"/>
      <c r="R52" s="741"/>
      <c r="W52" s="66"/>
      <c r="X52" s="66"/>
    </row>
    <row r="53" spans="1:24" ht="12" customHeight="1" x14ac:dyDescent="0.2">
      <c r="A53" s="384" t="s">
        <v>23</v>
      </c>
      <c r="B53" s="767"/>
      <c r="C53" s="767"/>
      <c r="D53" s="767"/>
      <c r="E53" s="771"/>
      <c r="F53" s="771"/>
      <c r="G53" s="771"/>
      <c r="H53" s="771"/>
      <c r="I53" s="382"/>
      <c r="J53" s="384"/>
      <c r="K53" s="384"/>
      <c r="L53" s="34"/>
      <c r="M53" s="34"/>
      <c r="P53" s="769"/>
      <c r="R53" s="741"/>
      <c r="W53" s="66"/>
      <c r="X53" s="66"/>
    </row>
    <row r="54" spans="1:24" s="236" customFormat="1" ht="12" customHeight="1" x14ac:dyDescent="0.2">
      <c r="A54" s="767" t="s">
        <v>25</v>
      </c>
      <c r="B54" s="22"/>
      <c r="C54" s="22"/>
      <c r="D54" s="22"/>
      <c r="E54" s="766"/>
      <c r="F54" s="766"/>
      <c r="G54" s="766"/>
      <c r="H54" s="766"/>
      <c r="I54" s="382"/>
      <c r="J54" s="384"/>
      <c r="K54" s="384"/>
      <c r="L54" s="766"/>
      <c r="M54" s="766"/>
      <c r="N54" s="471"/>
      <c r="O54" s="472"/>
      <c r="P54" s="431"/>
      <c r="R54" s="748"/>
    </row>
    <row r="55" spans="1:24" s="236" customFormat="1" ht="12" customHeight="1" x14ac:dyDescent="0.2">
      <c r="A55" s="767" t="s">
        <v>87</v>
      </c>
      <c r="B55" s="22"/>
      <c r="C55" s="22"/>
      <c r="D55" s="22"/>
      <c r="E55" s="767"/>
      <c r="F55" s="767"/>
      <c r="G55" s="767"/>
      <c r="H55" s="767"/>
      <c r="I55" s="767"/>
      <c r="J55" s="384"/>
      <c r="K55" s="384"/>
      <c r="L55" s="767"/>
      <c r="M55" s="767"/>
      <c r="N55" s="472"/>
      <c r="O55" s="472"/>
      <c r="P55" s="431"/>
      <c r="R55" s="748"/>
    </row>
    <row r="56" spans="1:24" s="236" customFormat="1" ht="12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384"/>
      <c r="K56" s="384"/>
      <c r="L56" s="22"/>
      <c r="M56" s="22"/>
      <c r="N56" s="772"/>
      <c r="O56" s="472"/>
      <c r="P56" s="431"/>
      <c r="R56" s="748"/>
    </row>
    <row r="57" spans="1:24" s="236" customFormat="1" ht="12" customHeight="1" x14ac:dyDescent="0.2">
      <c r="A57" s="1288"/>
      <c r="B57" s="1288"/>
      <c r="C57" s="1288"/>
      <c r="D57" s="710"/>
      <c r="E57" s="159"/>
      <c r="F57" s="159"/>
      <c r="G57" s="159"/>
      <c r="H57" s="159"/>
      <c r="I57" s="159"/>
      <c r="J57" s="473"/>
      <c r="K57" s="473"/>
      <c r="L57" s="159"/>
      <c r="M57" s="159"/>
      <c r="N57" s="772"/>
      <c r="O57" s="472"/>
      <c r="P57" s="431"/>
      <c r="R57" s="748"/>
    </row>
    <row r="58" spans="1:24" s="236" customFormat="1" x14ac:dyDescent="0.2">
      <c r="A58" s="216"/>
      <c r="B58" s="216"/>
      <c r="C58" s="66"/>
      <c r="D58" s="66"/>
      <c r="E58" s="159"/>
      <c r="F58" s="159"/>
      <c r="G58" s="159"/>
      <c r="H58" s="159"/>
      <c r="I58" s="159"/>
      <c r="J58" s="159"/>
      <c r="K58" s="159"/>
      <c r="L58" s="159"/>
      <c r="M58" s="159"/>
      <c r="N58" s="772"/>
      <c r="O58" s="472"/>
      <c r="P58" s="431"/>
      <c r="R58" s="748"/>
    </row>
    <row r="59" spans="1:24" s="741" customFormat="1" x14ac:dyDescent="0.2">
      <c r="A59" s="216"/>
      <c r="B59" s="216"/>
      <c r="C59" s="66"/>
      <c r="D59" s="66"/>
      <c r="E59" s="710"/>
      <c r="F59" s="710"/>
      <c r="G59" s="710"/>
      <c r="H59" s="710"/>
      <c r="I59" s="710"/>
      <c r="J59" s="710"/>
      <c r="K59" s="710"/>
      <c r="N59" s="739"/>
      <c r="O59" s="739"/>
      <c r="P59" s="769"/>
    </row>
    <row r="60" spans="1:24" x14ac:dyDescent="0.2">
      <c r="P60" s="769"/>
      <c r="R60" s="741"/>
      <c r="W60" s="66"/>
      <c r="X60" s="66"/>
    </row>
  </sheetData>
  <sheetProtection formatCells="0" formatColumns="0" formatRows="0"/>
  <mergeCells count="21">
    <mergeCell ref="A1:M1"/>
    <mergeCell ref="A3:M3"/>
    <mergeCell ref="B7:B8"/>
    <mergeCell ref="C43:E44"/>
    <mergeCell ref="A5:M5"/>
    <mergeCell ref="A4:M4"/>
    <mergeCell ref="C7:H7"/>
    <mergeCell ref="A2:M2"/>
    <mergeCell ref="A7:A8"/>
    <mergeCell ref="M7:M8"/>
    <mergeCell ref="I7:L7"/>
    <mergeCell ref="L43:M44"/>
    <mergeCell ref="A27:M27"/>
    <mergeCell ref="A57:C57"/>
    <mergeCell ref="A51:E51"/>
    <mergeCell ref="A52:D52"/>
    <mergeCell ref="A42:M42"/>
    <mergeCell ref="A48:E48"/>
    <mergeCell ref="A50:E50"/>
    <mergeCell ref="A43:B44"/>
    <mergeCell ref="A49:E49"/>
  </mergeCells>
  <phoneticPr fontId="4" type="noConversion"/>
  <printOptions horizontalCentered="1"/>
  <pageMargins left="0.78740157480314998" right="0.78740157480314998" top="0.78" bottom="0.66" header="0.261811024" footer="0.511811023622047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90"/>
  <sheetViews>
    <sheetView view="pageBreakPreview" zoomScale="75" zoomScaleNormal="100" zoomScaleSheetLayoutView="75" workbookViewId="0">
      <selection activeCell="AJ13" sqref="AJ13"/>
    </sheetView>
  </sheetViews>
  <sheetFormatPr defaultRowHeight="12.75" x14ac:dyDescent="0.2"/>
  <cols>
    <col min="1" max="1" width="11.7109375" style="329" customWidth="1"/>
    <col min="2" max="2" width="10.7109375" style="686" customWidth="1"/>
    <col min="3" max="3" width="5.7109375" style="486" customWidth="1"/>
    <col min="4" max="4" width="10.7109375" style="486" customWidth="1"/>
    <col min="5" max="5" width="5.7109375" style="486" customWidth="1"/>
    <col min="6" max="6" width="10.7109375" style="486" customWidth="1"/>
    <col min="7" max="7" width="5.7109375" style="486" customWidth="1"/>
    <col min="8" max="8" width="10.7109375" style="686" customWidth="1"/>
    <col min="9" max="9" width="5.7109375" style="486" customWidth="1"/>
    <col min="10" max="10" width="10.7109375" style="686" customWidth="1"/>
    <col min="11" max="11" width="5.7109375" style="486" customWidth="1"/>
    <col min="12" max="12" width="10.7109375" style="686" customWidth="1"/>
    <col min="13" max="13" width="5.7109375" style="486" customWidth="1"/>
    <col min="14" max="14" width="10.7109375" style="686" customWidth="1"/>
    <col min="15" max="15" width="5.7109375" style="486" customWidth="1"/>
    <col min="16" max="16" width="10.7109375" style="686" customWidth="1"/>
    <col min="17" max="17" width="5.7109375" style="486" customWidth="1"/>
    <col min="18" max="18" width="9.140625" style="673" hidden="1" customWidth="1"/>
    <col min="19" max="19" width="9.5703125" style="673" hidden="1" customWidth="1"/>
    <col min="20" max="23" width="9.140625" style="673" hidden="1" customWidth="1"/>
    <col min="24" max="33" width="9.140625" style="486" hidden="1" customWidth="1"/>
    <col min="34" max="16384" width="9.140625" style="486"/>
  </cols>
  <sheetData>
    <row r="1" spans="1:34" s="606" customFormat="1" ht="18.75" x14ac:dyDescent="0.2">
      <c r="A1" s="1319" t="s">
        <v>0</v>
      </c>
      <c r="B1" s="1320"/>
      <c r="C1" s="1320"/>
      <c r="D1" s="1320"/>
      <c r="E1" s="1320"/>
      <c r="F1" s="1320"/>
      <c r="G1" s="1320"/>
      <c r="H1" s="1320"/>
      <c r="I1" s="1320"/>
      <c r="J1" s="1320"/>
      <c r="K1" s="1320"/>
      <c r="L1" s="1320"/>
      <c r="M1" s="1320"/>
      <c r="N1" s="1320"/>
      <c r="O1" s="1320"/>
      <c r="P1" s="1320"/>
      <c r="Q1" s="1320"/>
      <c r="R1" s="671"/>
      <c r="S1" s="671"/>
      <c r="T1" s="671"/>
      <c r="U1" s="671"/>
      <c r="V1" s="671"/>
      <c r="W1" s="671"/>
    </row>
    <row r="2" spans="1:34" s="606" customFormat="1" ht="18.75" x14ac:dyDescent="0.2">
      <c r="A2" s="1319" t="s">
        <v>1</v>
      </c>
      <c r="B2" s="1320"/>
      <c r="C2" s="1320"/>
      <c r="D2" s="1320"/>
      <c r="E2" s="1320"/>
      <c r="F2" s="1320"/>
      <c r="G2" s="1320"/>
      <c r="H2" s="1320"/>
      <c r="I2" s="1320"/>
      <c r="J2" s="1320"/>
      <c r="K2" s="1320"/>
      <c r="L2" s="1320"/>
      <c r="M2" s="1320"/>
      <c r="N2" s="1320"/>
      <c r="O2" s="1320"/>
      <c r="P2" s="1320"/>
      <c r="Q2" s="1320"/>
      <c r="R2" s="671"/>
      <c r="S2" s="671"/>
      <c r="T2" s="671"/>
      <c r="U2" s="671"/>
      <c r="V2" s="671"/>
      <c r="W2" s="671"/>
    </row>
    <row r="3" spans="1:34" s="606" customFormat="1" ht="14.1" customHeight="1" x14ac:dyDescent="0.2">
      <c r="A3" s="1321">
        <f>'WM-ZHE'!A4:M4</f>
        <v>42370</v>
      </c>
      <c r="B3" s="1319"/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671"/>
      <c r="S3" s="671"/>
      <c r="T3" s="671"/>
      <c r="U3" s="671"/>
      <c r="V3" s="671"/>
      <c r="W3" s="671"/>
    </row>
    <row r="4" spans="1:34" s="606" customFormat="1" ht="14.1" customHeight="1" x14ac:dyDescent="0.2">
      <c r="A4" s="1319" t="s">
        <v>2</v>
      </c>
      <c r="B4" s="1319"/>
      <c r="C4" s="1319"/>
      <c r="D4" s="1319"/>
      <c r="E4" s="1319"/>
      <c r="F4" s="1319"/>
      <c r="G4" s="1319"/>
      <c r="H4" s="1319"/>
      <c r="I4" s="1319"/>
      <c r="J4" s="1319"/>
      <c r="K4" s="1319"/>
      <c r="L4" s="1319"/>
      <c r="M4" s="1319"/>
      <c r="N4" s="1319"/>
      <c r="O4" s="1319"/>
      <c r="P4" s="1319"/>
      <c r="Q4" s="1319"/>
      <c r="R4" s="671"/>
      <c r="S4" s="671"/>
      <c r="T4" s="671"/>
      <c r="U4" s="671"/>
      <c r="V4" s="671"/>
      <c r="W4" s="671"/>
    </row>
    <row r="5" spans="1:34" s="606" customFormat="1" ht="14.1" customHeight="1" x14ac:dyDescent="0.2">
      <c r="A5" s="1322" t="s">
        <v>186</v>
      </c>
      <c r="B5" s="1322"/>
      <c r="C5" s="1322"/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3"/>
      <c r="O5" s="1323"/>
      <c r="P5" s="1323"/>
      <c r="Q5" s="1323"/>
      <c r="R5" s="671"/>
      <c r="S5" s="671"/>
      <c r="T5" s="671"/>
      <c r="U5" s="671"/>
      <c r="V5" s="671"/>
      <c r="W5" s="671"/>
    </row>
    <row r="6" spans="1:34" s="606" customFormat="1" ht="14.1" customHeight="1" x14ac:dyDescent="0.2">
      <c r="A6" s="1322"/>
      <c r="B6" s="1322"/>
      <c r="C6" s="1322"/>
      <c r="D6" s="1322"/>
      <c r="E6" s="1322"/>
      <c r="F6" s="1322"/>
      <c r="G6" s="1322"/>
      <c r="H6" s="1322"/>
      <c r="I6" s="1322"/>
      <c r="J6" s="1322"/>
      <c r="K6" s="1322"/>
      <c r="L6" s="1322"/>
      <c r="M6" s="1322"/>
      <c r="N6" s="1323"/>
      <c r="O6" s="1323"/>
      <c r="P6" s="1323"/>
      <c r="Q6" s="1323"/>
      <c r="R6" s="671"/>
      <c r="S6" s="671"/>
      <c r="T6" s="671"/>
      <c r="U6" s="671"/>
      <c r="V6" s="671"/>
      <c r="W6" s="671"/>
    </row>
    <row r="7" spans="1:34" s="606" customFormat="1" ht="14.1" customHeight="1" x14ac:dyDescent="0.2">
      <c r="A7" s="605"/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72"/>
      <c r="O7" s="672"/>
      <c r="P7" s="672"/>
      <c r="Q7" s="672"/>
      <c r="R7" s="671"/>
      <c r="S7" s="671"/>
      <c r="T7" s="671"/>
      <c r="U7" s="671"/>
      <c r="V7" s="671"/>
      <c r="W7" s="671"/>
    </row>
    <row r="8" spans="1:34" ht="14.1" customHeight="1" x14ac:dyDescent="0.2">
      <c r="A8" s="664"/>
      <c r="B8" s="664"/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664"/>
      <c r="N8" s="581"/>
      <c r="O8" s="1317" t="s">
        <v>183</v>
      </c>
      <c r="P8" s="1318"/>
      <c r="Q8" s="40">
        <v>0</v>
      </c>
    </row>
    <row r="9" spans="1:34" s="329" customFormat="1" ht="15.95" customHeight="1" x14ac:dyDescent="0.2">
      <c r="A9" s="1296" t="s">
        <v>41</v>
      </c>
      <c r="B9" s="1326" t="s">
        <v>187</v>
      </c>
      <c r="C9" s="1327"/>
      <c r="D9" s="1326" t="s">
        <v>167</v>
      </c>
      <c r="E9" s="1327"/>
      <c r="F9" s="1326" t="s">
        <v>42</v>
      </c>
      <c r="G9" s="1327"/>
      <c r="H9" s="1326" t="s">
        <v>43</v>
      </c>
      <c r="I9" s="1327"/>
      <c r="J9" s="1326" t="s">
        <v>44</v>
      </c>
      <c r="K9" s="1327"/>
      <c r="L9" s="1326" t="s">
        <v>45</v>
      </c>
      <c r="M9" s="1327"/>
      <c r="N9" s="1326" t="s">
        <v>46</v>
      </c>
      <c r="O9" s="1327"/>
      <c r="P9" s="1326" t="s">
        <v>47</v>
      </c>
      <c r="Q9" s="1327"/>
      <c r="R9" s="1324" t="s">
        <v>187</v>
      </c>
      <c r="S9" s="1316"/>
      <c r="T9" s="1324" t="s">
        <v>167</v>
      </c>
      <c r="U9" s="1316"/>
      <c r="V9" s="1324" t="s">
        <v>42</v>
      </c>
      <c r="W9" s="1316"/>
      <c r="X9" s="1324" t="s">
        <v>43</v>
      </c>
      <c r="Y9" s="1316"/>
      <c r="Z9" s="1324" t="s">
        <v>44</v>
      </c>
      <c r="AA9" s="1316"/>
      <c r="AB9" s="1324" t="s">
        <v>45</v>
      </c>
      <c r="AC9" s="1316"/>
      <c r="AD9" s="1324" t="s">
        <v>46</v>
      </c>
      <c r="AE9" s="1316"/>
      <c r="AF9" s="1324" t="s">
        <v>47</v>
      </c>
      <c r="AG9" s="1316"/>
    </row>
    <row r="10" spans="1:34" s="676" customFormat="1" ht="50.25" customHeight="1" x14ac:dyDescent="0.2">
      <c r="A10" s="1325"/>
      <c r="B10" s="674" t="s">
        <v>48</v>
      </c>
      <c r="C10" s="675" t="s">
        <v>201</v>
      </c>
      <c r="D10" s="674" t="s">
        <v>48</v>
      </c>
      <c r="E10" s="675" t="s">
        <v>201</v>
      </c>
      <c r="F10" s="674" t="s">
        <v>48</v>
      </c>
      <c r="G10" s="675" t="s">
        <v>201</v>
      </c>
      <c r="H10" s="674" t="s">
        <v>48</v>
      </c>
      <c r="I10" s="675" t="s">
        <v>201</v>
      </c>
      <c r="J10" s="674" t="s">
        <v>48</v>
      </c>
      <c r="K10" s="675" t="s">
        <v>201</v>
      </c>
      <c r="L10" s="674" t="s">
        <v>48</v>
      </c>
      <c r="M10" s="675" t="s">
        <v>201</v>
      </c>
      <c r="N10" s="674" t="s">
        <v>48</v>
      </c>
      <c r="O10" s="675" t="s">
        <v>201</v>
      </c>
      <c r="P10" s="674" t="s">
        <v>48</v>
      </c>
      <c r="Q10" s="675" t="s">
        <v>201</v>
      </c>
      <c r="R10" s="674" t="s">
        <v>48</v>
      </c>
      <c r="S10" s="515" t="s">
        <v>49</v>
      </c>
      <c r="T10" s="674" t="s">
        <v>48</v>
      </c>
      <c r="U10" s="515" t="s">
        <v>49</v>
      </c>
      <c r="V10" s="674" t="s">
        <v>48</v>
      </c>
      <c r="W10" s="515" t="s">
        <v>49</v>
      </c>
      <c r="X10" s="674" t="s">
        <v>48</v>
      </c>
      <c r="Y10" s="515" t="s">
        <v>49</v>
      </c>
      <c r="Z10" s="674" t="s">
        <v>48</v>
      </c>
      <c r="AA10" s="515" t="s">
        <v>49</v>
      </c>
      <c r="AB10" s="674" t="s">
        <v>48</v>
      </c>
      <c r="AC10" s="515" t="s">
        <v>49</v>
      </c>
      <c r="AD10" s="674" t="s">
        <v>48</v>
      </c>
      <c r="AE10" s="515" t="s">
        <v>49</v>
      </c>
      <c r="AF10" s="674" t="s">
        <v>48</v>
      </c>
      <c r="AG10" s="515" t="s">
        <v>49</v>
      </c>
    </row>
    <row r="11" spans="1:34" ht="14.1" customHeight="1" x14ac:dyDescent="0.2">
      <c r="A11" s="851">
        <v>18</v>
      </c>
      <c r="B11" s="677">
        <f t="shared" ref="B11:B34" si="0">R11*(100%-$Q$8)</f>
        <v>83.88</v>
      </c>
      <c r="C11" s="293">
        <v>42</v>
      </c>
      <c r="D11" s="677">
        <f>T11*(100%-$Q$8)</f>
        <v>118.48</v>
      </c>
      <c r="E11" s="293">
        <v>29</v>
      </c>
      <c r="F11" s="677">
        <f>V11*(100%-$Q$8)</f>
        <v>158.33000000000001</v>
      </c>
      <c r="G11" s="293">
        <v>25</v>
      </c>
      <c r="H11" s="677">
        <f>X11*(100%-$Q$8)</f>
        <v>254.79</v>
      </c>
      <c r="I11" s="293">
        <v>16</v>
      </c>
      <c r="J11" s="677">
        <f>Z11*(100%-$Q$8)</f>
        <v>374.33</v>
      </c>
      <c r="K11" s="293">
        <v>9</v>
      </c>
      <c r="L11" s="677">
        <f>AB11*(100%-$Q$8)</f>
        <v>514.84</v>
      </c>
      <c r="M11" s="293">
        <v>7</v>
      </c>
      <c r="N11" s="677">
        <f>AD11*(100%-$Q$8)</f>
        <v>677.36</v>
      </c>
      <c r="O11" s="293">
        <v>5</v>
      </c>
      <c r="P11" s="677">
        <f>AF11*(100%-$Q$8)</f>
        <v>848.27</v>
      </c>
      <c r="Q11" s="293">
        <v>4</v>
      </c>
      <c r="R11" s="678">
        <v>83.88</v>
      </c>
      <c r="S11" s="679">
        <v>42</v>
      </c>
      <c r="T11" s="678">
        <v>118.48</v>
      </c>
      <c r="U11" s="680">
        <v>29</v>
      </c>
      <c r="V11" s="678">
        <v>158.33000000000001</v>
      </c>
      <c r="W11" s="680">
        <v>25</v>
      </c>
      <c r="X11" s="678">
        <v>254.79</v>
      </c>
      <c r="Y11" s="679">
        <v>16</v>
      </c>
      <c r="Z11" s="678">
        <v>374.33</v>
      </c>
      <c r="AA11" s="679">
        <v>9</v>
      </c>
      <c r="AB11" s="678">
        <v>514.84</v>
      </c>
      <c r="AC11" s="679">
        <v>7</v>
      </c>
      <c r="AD11" s="678">
        <v>677.36</v>
      </c>
      <c r="AE11" s="679">
        <v>5</v>
      </c>
      <c r="AF11" s="678">
        <v>848.27</v>
      </c>
      <c r="AG11" s="679">
        <v>4</v>
      </c>
    </row>
    <row r="12" spans="1:34" ht="14.1" customHeight="1" x14ac:dyDescent="0.2">
      <c r="A12" s="851">
        <v>21</v>
      </c>
      <c r="B12" s="681">
        <f t="shared" si="0"/>
        <v>90.18</v>
      </c>
      <c r="C12" s="293">
        <v>39</v>
      </c>
      <c r="D12" s="681">
        <f t="shared" ref="D12:D34" si="1">T12*(100%-$Q$8)</f>
        <v>125.82</v>
      </c>
      <c r="E12" s="293">
        <v>27</v>
      </c>
      <c r="F12" s="681">
        <f t="shared" ref="F12:F34" si="2">V12*(100%-$Q$8)</f>
        <v>168.82</v>
      </c>
      <c r="G12" s="293">
        <v>20</v>
      </c>
      <c r="H12" s="681">
        <f t="shared" ref="H12:H34" si="3">X12*(100%-$Q$8)</f>
        <v>268.43</v>
      </c>
      <c r="I12" s="293">
        <v>13</v>
      </c>
      <c r="J12" s="681">
        <f t="shared" ref="J12:J34" si="4">Z12*(100%-$Q$8)</f>
        <v>391.1</v>
      </c>
      <c r="K12" s="293">
        <v>9</v>
      </c>
      <c r="L12" s="681">
        <f t="shared" ref="L12:L34" si="5">AB12*(100%-$Q$8)</f>
        <v>533.70000000000005</v>
      </c>
      <c r="M12" s="293">
        <v>7</v>
      </c>
      <c r="N12" s="681">
        <f t="shared" ref="N12:N34" si="6">AD12*(100%-$Q$8)</f>
        <v>699.38</v>
      </c>
      <c r="O12" s="293">
        <v>5</v>
      </c>
      <c r="P12" s="681">
        <f t="shared" ref="P12:P34" si="7">AF12*(100%-$Q$8)</f>
        <v>884.97</v>
      </c>
      <c r="Q12" s="293">
        <v>4</v>
      </c>
      <c r="R12" s="678">
        <v>90.18</v>
      </c>
      <c r="S12" s="679">
        <v>39</v>
      </c>
      <c r="T12" s="678">
        <v>125.82</v>
      </c>
      <c r="U12" s="682">
        <v>27</v>
      </c>
      <c r="V12" s="678">
        <v>168.82</v>
      </c>
      <c r="W12" s="682">
        <v>20</v>
      </c>
      <c r="X12" s="678">
        <v>268.43</v>
      </c>
      <c r="Y12" s="679">
        <v>13</v>
      </c>
      <c r="Z12" s="678">
        <v>391.1</v>
      </c>
      <c r="AA12" s="679">
        <v>9</v>
      </c>
      <c r="AB12" s="678">
        <v>533.70000000000005</v>
      </c>
      <c r="AC12" s="679">
        <v>7</v>
      </c>
      <c r="AD12" s="678">
        <v>699.38</v>
      </c>
      <c r="AE12" s="679">
        <v>5</v>
      </c>
      <c r="AF12" s="678">
        <v>884.97</v>
      </c>
      <c r="AG12" s="679">
        <v>4</v>
      </c>
    </row>
    <row r="13" spans="1:34" ht="14.1" customHeight="1" x14ac:dyDescent="0.2">
      <c r="A13" s="851">
        <v>25</v>
      </c>
      <c r="B13" s="681">
        <f t="shared" si="0"/>
        <v>99.61</v>
      </c>
      <c r="C13" s="293">
        <v>36</v>
      </c>
      <c r="D13" s="681">
        <f t="shared" si="1"/>
        <v>137.36000000000001</v>
      </c>
      <c r="E13" s="293">
        <v>25</v>
      </c>
      <c r="F13" s="681">
        <f t="shared" si="2"/>
        <v>181.39</v>
      </c>
      <c r="G13" s="293">
        <v>18</v>
      </c>
      <c r="H13" s="681">
        <f t="shared" si="3"/>
        <v>285.20999999999998</v>
      </c>
      <c r="I13" s="293">
        <v>12</v>
      </c>
      <c r="J13" s="681">
        <f t="shared" si="4"/>
        <v>412.07</v>
      </c>
      <c r="K13" s="293">
        <v>9</v>
      </c>
      <c r="L13" s="681">
        <f t="shared" si="5"/>
        <v>557.83000000000004</v>
      </c>
      <c r="M13" s="293">
        <v>6</v>
      </c>
      <c r="N13" s="681">
        <f t="shared" si="6"/>
        <v>729.79</v>
      </c>
      <c r="O13" s="293">
        <v>5</v>
      </c>
      <c r="P13" s="681">
        <f t="shared" si="7"/>
        <v>921.66</v>
      </c>
      <c r="Q13" s="293">
        <v>4</v>
      </c>
      <c r="R13" s="678">
        <v>99.61</v>
      </c>
      <c r="S13" s="679">
        <v>36</v>
      </c>
      <c r="T13" s="678">
        <v>137.36000000000001</v>
      </c>
      <c r="U13" s="682">
        <v>25</v>
      </c>
      <c r="V13" s="678">
        <v>181.39</v>
      </c>
      <c r="W13" s="682">
        <v>18</v>
      </c>
      <c r="X13" s="678">
        <v>285.20999999999998</v>
      </c>
      <c r="Y13" s="679">
        <v>12</v>
      </c>
      <c r="Z13" s="678">
        <v>412.07</v>
      </c>
      <c r="AA13" s="679">
        <v>9</v>
      </c>
      <c r="AB13" s="678">
        <v>557.83000000000004</v>
      </c>
      <c r="AC13" s="679">
        <v>6</v>
      </c>
      <c r="AD13" s="678">
        <v>729.79</v>
      </c>
      <c r="AE13" s="679">
        <v>5</v>
      </c>
      <c r="AF13" s="678">
        <v>921.66</v>
      </c>
      <c r="AG13" s="679">
        <v>4</v>
      </c>
    </row>
    <row r="14" spans="1:34" ht="14.1" customHeight="1" x14ac:dyDescent="0.2">
      <c r="A14" s="851">
        <v>28</v>
      </c>
      <c r="B14" s="681">
        <f t="shared" si="0"/>
        <v>105.9</v>
      </c>
      <c r="C14" s="293">
        <v>30</v>
      </c>
      <c r="D14" s="681">
        <f t="shared" si="1"/>
        <v>146.80000000000001</v>
      </c>
      <c r="E14" s="293">
        <v>25</v>
      </c>
      <c r="F14" s="681">
        <f t="shared" si="2"/>
        <v>190.84</v>
      </c>
      <c r="G14" s="293">
        <v>18</v>
      </c>
      <c r="H14" s="681">
        <f t="shared" si="3"/>
        <v>298.83</v>
      </c>
      <c r="I14" s="293">
        <v>11</v>
      </c>
      <c r="J14" s="681">
        <f t="shared" si="4"/>
        <v>428.85</v>
      </c>
      <c r="K14" s="293">
        <v>9</v>
      </c>
      <c r="L14" s="681">
        <f t="shared" si="5"/>
        <v>579.84</v>
      </c>
      <c r="M14" s="293">
        <v>6</v>
      </c>
      <c r="N14" s="681">
        <f t="shared" si="6"/>
        <v>752.85</v>
      </c>
      <c r="O14" s="293">
        <v>5</v>
      </c>
      <c r="P14" s="681">
        <f t="shared" si="7"/>
        <v>948.93</v>
      </c>
      <c r="Q14" s="293">
        <v>4</v>
      </c>
      <c r="R14" s="678">
        <v>105.9</v>
      </c>
      <c r="S14" s="679">
        <v>30</v>
      </c>
      <c r="T14" s="678">
        <v>146.80000000000001</v>
      </c>
      <c r="U14" s="682">
        <v>25</v>
      </c>
      <c r="V14" s="678">
        <v>190.84</v>
      </c>
      <c r="W14" s="682">
        <v>18</v>
      </c>
      <c r="X14" s="678">
        <v>298.83</v>
      </c>
      <c r="Y14" s="679">
        <v>11</v>
      </c>
      <c r="Z14" s="678">
        <v>428.85</v>
      </c>
      <c r="AA14" s="679">
        <v>9</v>
      </c>
      <c r="AB14" s="678">
        <v>579.84</v>
      </c>
      <c r="AC14" s="679">
        <v>6</v>
      </c>
      <c r="AD14" s="678">
        <v>752.85</v>
      </c>
      <c r="AE14" s="679">
        <v>5</v>
      </c>
      <c r="AF14" s="678">
        <v>948.93</v>
      </c>
      <c r="AG14" s="679">
        <v>4</v>
      </c>
    </row>
    <row r="15" spans="1:34" ht="14.1" customHeight="1" x14ac:dyDescent="0.2">
      <c r="A15" s="851">
        <v>32</v>
      </c>
      <c r="B15" s="681">
        <f t="shared" si="0"/>
        <v>115.34</v>
      </c>
      <c r="C15" s="293">
        <v>26</v>
      </c>
      <c r="D15" s="681">
        <f t="shared" si="1"/>
        <v>156.22999999999999</v>
      </c>
      <c r="E15" s="293">
        <v>18</v>
      </c>
      <c r="F15" s="681">
        <f t="shared" si="2"/>
        <v>204.47</v>
      </c>
      <c r="G15" s="293">
        <v>16</v>
      </c>
      <c r="H15" s="681">
        <f t="shared" si="3"/>
        <v>316.66000000000003</v>
      </c>
      <c r="I15" s="293">
        <v>12</v>
      </c>
      <c r="J15" s="681">
        <f t="shared" si="4"/>
        <v>451.92</v>
      </c>
      <c r="K15" s="293">
        <v>8</v>
      </c>
      <c r="L15" s="681">
        <f t="shared" si="5"/>
        <v>607.1</v>
      </c>
      <c r="M15" s="293">
        <v>6</v>
      </c>
      <c r="N15" s="681">
        <f t="shared" si="6"/>
        <v>783.26</v>
      </c>
      <c r="O15" s="293">
        <v>5</v>
      </c>
      <c r="P15" s="681">
        <f t="shared" si="7"/>
        <v>985.63</v>
      </c>
      <c r="Q15" s="293">
        <v>4</v>
      </c>
      <c r="R15" s="678">
        <v>115.34</v>
      </c>
      <c r="S15" s="679">
        <v>26</v>
      </c>
      <c r="T15" s="678">
        <v>156.22999999999999</v>
      </c>
      <c r="U15" s="682">
        <v>18</v>
      </c>
      <c r="V15" s="678">
        <v>204.47</v>
      </c>
      <c r="W15" s="682">
        <v>16</v>
      </c>
      <c r="X15" s="678">
        <v>316.66000000000003</v>
      </c>
      <c r="Y15" s="679">
        <v>12</v>
      </c>
      <c r="Z15" s="678">
        <v>451.92</v>
      </c>
      <c r="AA15" s="679">
        <v>8</v>
      </c>
      <c r="AB15" s="678">
        <v>607.1</v>
      </c>
      <c r="AC15" s="679">
        <v>6</v>
      </c>
      <c r="AD15" s="678">
        <v>783.26</v>
      </c>
      <c r="AE15" s="679">
        <v>5</v>
      </c>
      <c r="AF15" s="678">
        <v>985.63</v>
      </c>
      <c r="AG15" s="679">
        <v>4</v>
      </c>
      <c r="AH15" s="673"/>
    </row>
    <row r="16" spans="1:34" ht="14.1" customHeight="1" x14ac:dyDescent="0.2">
      <c r="A16" s="851">
        <v>35</v>
      </c>
      <c r="B16" s="681">
        <f t="shared" si="0"/>
        <v>120.58</v>
      </c>
      <c r="C16" s="293">
        <v>25</v>
      </c>
      <c r="D16" s="681">
        <f t="shared" si="1"/>
        <v>165.67</v>
      </c>
      <c r="E16" s="293">
        <v>18</v>
      </c>
      <c r="F16" s="681">
        <f t="shared" si="2"/>
        <v>214.95</v>
      </c>
      <c r="G16" s="293">
        <v>16</v>
      </c>
      <c r="H16" s="681">
        <f t="shared" si="3"/>
        <v>329.24</v>
      </c>
      <c r="I16" s="293">
        <v>10</v>
      </c>
      <c r="J16" s="681">
        <f t="shared" si="4"/>
        <v>467.65</v>
      </c>
      <c r="K16" s="293">
        <v>8</v>
      </c>
      <c r="L16" s="681">
        <f t="shared" si="5"/>
        <v>624.92999999999995</v>
      </c>
      <c r="M16" s="293">
        <v>6</v>
      </c>
      <c r="N16" s="681">
        <f t="shared" si="6"/>
        <v>807.38</v>
      </c>
      <c r="O16" s="293">
        <v>5</v>
      </c>
      <c r="P16" s="681">
        <f t="shared" si="7"/>
        <v>1012.89</v>
      </c>
      <c r="Q16" s="293">
        <v>4</v>
      </c>
      <c r="R16" s="678">
        <v>120.58</v>
      </c>
      <c r="S16" s="679">
        <v>25</v>
      </c>
      <c r="T16" s="678">
        <v>165.67</v>
      </c>
      <c r="U16" s="682">
        <v>18</v>
      </c>
      <c r="V16" s="678">
        <v>214.95</v>
      </c>
      <c r="W16" s="682">
        <v>16</v>
      </c>
      <c r="X16" s="678">
        <v>329.24</v>
      </c>
      <c r="Y16" s="679">
        <v>10</v>
      </c>
      <c r="Z16" s="678">
        <v>467.65</v>
      </c>
      <c r="AA16" s="679">
        <v>8</v>
      </c>
      <c r="AB16" s="678">
        <v>624.92999999999995</v>
      </c>
      <c r="AC16" s="679">
        <v>6</v>
      </c>
      <c r="AD16" s="678">
        <v>807.38</v>
      </c>
      <c r="AE16" s="679">
        <v>5</v>
      </c>
      <c r="AF16" s="678">
        <v>1012.89</v>
      </c>
      <c r="AG16" s="679">
        <v>4</v>
      </c>
    </row>
    <row r="17" spans="1:33" ht="14.1" customHeight="1" x14ac:dyDescent="0.2">
      <c r="A17" s="851">
        <v>38</v>
      </c>
      <c r="B17" s="681">
        <f t="shared" si="0"/>
        <v>126.88</v>
      </c>
      <c r="C17" s="293">
        <v>25</v>
      </c>
      <c r="D17" s="681">
        <f t="shared" si="1"/>
        <v>173.01</v>
      </c>
      <c r="E17" s="293">
        <v>18</v>
      </c>
      <c r="F17" s="681">
        <f t="shared" si="2"/>
        <v>224.39</v>
      </c>
      <c r="G17" s="293">
        <v>16</v>
      </c>
      <c r="H17" s="681">
        <f t="shared" si="3"/>
        <v>342.88</v>
      </c>
      <c r="I17" s="293">
        <v>10</v>
      </c>
      <c r="J17" s="681">
        <f t="shared" si="4"/>
        <v>483.38</v>
      </c>
      <c r="K17" s="293">
        <v>7</v>
      </c>
      <c r="L17" s="681">
        <f t="shared" si="5"/>
        <v>644.85</v>
      </c>
      <c r="M17" s="293">
        <v>5</v>
      </c>
      <c r="N17" s="681">
        <f t="shared" si="6"/>
        <v>829.4</v>
      </c>
      <c r="O17" s="293">
        <v>4</v>
      </c>
      <c r="P17" s="681">
        <f t="shared" si="7"/>
        <v>1038.05</v>
      </c>
      <c r="Q17" s="293">
        <v>3</v>
      </c>
      <c r="R17" s="678">
        <v>126.88</v>
      </c>
      <c r="S17" s="679">
        <v>25</v>
      </c>
      <c r="T17" s="678">
        <v>173.01</v>
      </c>
      <c r="U17" s="682">
        <v>18</v>
      </c>
      <c r="V17" s="678">
        <v>224.39</v>
      </c>
      <c r="W17" s="682">
        <v>16</v>
      </c>
      <c r="X17" s="678">
        <v>342.88</v>
      </c>
      <c r="Y17" s="679">
        <v>10</v>
      </c>
      <c r="Z17" s="678">
        <v>483.38</v>
      </c>
      <c r="AA17" s="679">
        <v>7</v>
      </c>
      <c r="AB17" s="678">
        <v>644.85</v>
      </c>
      <c r="AC17" s="679">
        <v>5</v>
      </c>
      <c r="AD17" s="678">
        <v>829.4</v>
      </c>
      <c r="AE17" s="679">
        <v>4</v>
      </c>
      <c r="AF17" s="678">
        <v>1038.05</v>
      </c>
      <c r="AG17" s="679">
        <v>3</v>
      </c>
    </row>
    <row r="18" spans="1:33" ht="14.1" customHeight="1" x14ac:dyDescent="0.2">
      <c r="A18" s="851">
        <v>42</v>
      </c>
      <c r="B18" s="681">
        <f t="shared" si="0"/>
        <v>136.31</v>
      </c>
      <c r="C18" s="293">
        <v>20</v>
      </c>
      <c r="D18" s="681">
        <f t="shared" si="1"/>
        <v>184.55</v>
      </c>
      <c r="E18" s="293">
        <v>16</v>
      </c>
      <c r="F18" s="681">
        <f t="shared" si="2"/>
        <v>236.97</v>
      </c>
      <c r="G18" s="293">
        <v>16</v>
      </c>
      <c r="H18" s="681">
        <f t="shared" si="3"/>
        <v>360.7</v>
      </c>
      <c r="I18" s="293">
        <v>9</v>
      </c>
      <c r="J18" s="681">
        <f t="shared" si="4"/>
        <v>505.4</v>
      </c>
      <c r="K18" s="293">
        <v>7</v>
      </c>
      <c r="L18" s="681">
        <f t="shared" si="5"/>
        <v>673.17</v>
      </c>
      <c r="M18" s="293">
        <v>5</v>
      </c>
      <c r="N18" s="681">
        <f t="shared" si="6"/>
        <v>860.85</v>
      </c>
      <c r="O18" s="293">
        <v>4</v>
      </c>
      <c r="P18" s="681">
        <f t="shared" si="7"/>
        <v>1073.7</v>
      </c>
      <c r="Q18" s="293">
        <v>3</v>
      </c>
      <c r="R18" s="678">
        <v>136.31</v>
      </c>
      <c r="S18" s="679">
        <v>20</v>
      </c>
      <c r="T18" s="678">
        <v>184.55</v>
      </c>
      <c r="U18" s="682">
        <v>16</v>
      </c>
      <c r="V18" s="678">
        <v>236.97</v>
      </c>
      <c r="W18" s="682">
        <v>16</v>
      </c>
      <c r="X18" s="678">
        <v>360.7</v>
      </c>
      <c r="Y18" s="679">
        <v>9</v>
      </c>
      <c r="Z18" s="678">
        <v>505.4</v>
      </c>
      <c r="AA18" s="679">
        <v>7</v>
      </c>
      <c r="AB18" s="678">
        <v>673.17</v>
      </c>
      <c r="AC18" s="679">
        <v>5</v>
      </c>
      <c r="AD18" s="678">
        <v>860.85</v>
      </c>
      <c r="AE18" s="679">
        <v>4</v>
      </c>
      <c r="AF18" s="678">
        <v>1073.7</v>
      </c>
      <c r="AG18" s="679">
        <v>3</v>
      </c>
    </row>
    <row r="19" spans="1:33" ht="14.1" customHeight="1" x14ac:dyDescent="0.2">
      <c r="A19" s="851">
        <v>45</v>
      </c>
      <c r="B19" s="681">
        <f t="shared" si="0"/>
        <v>142.6</v>
      </c>
      <c r="C19" s="293">
        <v>18</v>
      </c>
      <c r="D19" s="681">
        <f t="shared" si="1"/>
        <v>191.88</v>
      </c>
      <c r="E19" s="293">
        <v>16</v>
      </c>
      <c r="F19" s="681">
        <f t="shared" si="2"/>
        <v>247.46</v>
      </c>
      <c r="G19" s="293">
        <v>14</v>
      </c>
      <c r="H19" s="681">
        <f t="shared" si="3"/>
        <v>374.33</v>
      </c>
      <c r="I19" s="293">
        <v>9</v>
      </c>
      <c r="J19" s="681">
        <f t="shared" si="4"/>
        <v>501.2</v>
      </c>
      <c r="K19" s="293">
        <v>6</v>
      </c>
      <c r="L19" s="681">
        <f t="shared" si="5"/>
        <v>690.99</v>
      </c>
      <c r="M19" s="293">
        <v>5</v>
      </c>
      <c r="N19" s="681">
        <f t="shared" si="6"/>
        <v>883.92</v>
      </c>
      <c r="O19" s="293">
        <v>4</v>
      </c>
      <c r="P19" s="681">
        <f t="shared" si="7"/>
        <v>1094.67</v>
      </c>
      <c r="Q19" s="293">
        <v>3</v>
      </c>
      <c r="R19" s="678">
        <v>142.6</v>
      </c>
      <c r="S19" s="679">
        <v>18</v>
      </c>
      <c r="T19" s="678">
        <v>191.88</v>
      </c>
      <c r="U19" s="682">
        <v>16</v>
      </c>
      <c r="V19" s="678">
        <v>247.46</v>
      </c>
      <c r="W19" s="682">
        <v>14</v>
      </c>
      <c r="X19" s="678">
        <v>374.33</v>
      </c>
      <c r="Y19" s="679">
        <v>9</v>
      </c>
      <c r="Z19" s="678">
        <v>501.2</v>
      </c>
      <c r="AA19" s="679">
        <v>6</v>
      </c>
      <c r="AB19" s="678">
        <v>690.99</v>
      </c>
      <c r="AC19" s="679">
        <v>5</v>
      </c>
      <c r="AD19" s="678">
        <v>883.92</v>
      </c>
      <c r="AE19" s="679">
        <v>4</v>
      </c>
      <c r="AF19" s="678">
        <v>1094.67</v>
      </c>
      <c r="AG19" s="679">
        <v>3</v>
      </c>
    </row>
    <row r="20" spans="1:33" ht="14.1" customHeight="1" x14ac:dyDescent="0.2">
      <c r="A20" s="851">
        <v>48</v>
      </c>
      <c r="B20" s="681">
        <f t="shared" si="0"/>
        <v>150.99</v>
      </c>
      <c r="C20" s="293">
        <v>18</v>
      </c>
      <c r="D20" s="681">
        <f t="shared" si="1"/>
        <v>201.32</v>
      </c>
      <c r="E20" s="293">
        <v>16</v>
      </c>
      <c r="F20" s="681">
        <f t="shared" si="2"/>
        <v>257.94</v>
      </c>
      <c r="G20" s="293">
        <v>12</v>
      </c>
      <c r="H20" s="681">
        <f t="shared" si="3"/>
        <v>386.91</v>
      </c>
      <c r="I20" s="293">
        <v>9</v>
      </c>
      <c r="J20" s="681">
        <f t="shared" si="4"/>
        <v>537.9</v>
      </c>
      <c r="K20" s="293">
        <v>6</v>
      </c>
      <c r="L20" s="681">
        <f t="shared" si="5"/>
        <v>711.96</v>
      </c>
      <c r="M20" s="293">
        <v>5</v>
      </c>
      <c r="N20" s="681">
        <f t="shared" si="6"/>
        <v>906.99</v>
      </c>
      <c r="O20" s="293">
        <v>4</v>
      </c>
      <c r="P20" s="681">
        <f t="shared" si="7"/>
        <v>1124.04</v>
      </c>
      <c r="Q20" s="293">
        <v>3</v>
      </c>
      <c r="R20" s="678">
        <v>150.99</v>
      </c>
      <c r="S20" s="679">
        <v>18</v>
      </c>
      <c r="T20" s="678">
        <v>201.32</v>
      </c>
      <c r="U20" s="682">
        <v>16</v>
      </c>
      <c r="V20" s="678">
        <v>257.94</v>
      </c>
      <c r="W20" s="682">
        <v>12</v>
      </c>
      <c r="X20" s="678">
        <v>386.91</v>
      </c>
      <c r="Y20" s="679">
        <v>9</v>
      </c>
      <c r="Z20" s="678">
        <v>537.9</v>
      </c>
      <c r="AA20" s="679">
        <v>6</v>
      </c>
      <c r="AB20" s="678">
        <v>711.96</v>
      </c>
      <c r="AC20" s="679">
        <v>5</v>
      </c>
      <c r="AD20" s="678">
        <v>906.99</v>
      </c>
      <c r="AE20" s="679">
        <v>4</v>
      </c>
      <c r="AF20" s="678">
        <v>1124.04</v>
      </c>
      <c r="AG20" s="679">
        <v>3</v>
      </c>
    </row>
    <row r="21" spans="1:33" ht="14.1" customHeight="1" x14ac:dyDescent="0.2">
      <c r="A21" s="851">
        <v>54</v>
      </c>
      <c r="B21" s="681">
        <f t="shared" si="0"/>
        <v>163.57</v>
      </c>
      <c r="C21" s="293">
        <v>16</v>
      </c>
      <c r="D21" s="681">
        <f t="shared" si="1"/>
        <v>217.05</v>
      </c>
      <c r="E21" s="293">
        <v>12</v>
      </c>
      <c r="F21" s="681">
        <f t="shared" si="2"/>
        <v>276.81</v>
      </c>
      <c r="G21" s="293">
        <v>10</v>
      </c>
      <c r="H21" s="681">
        <f t="shared" si="3"/>
        <v>413.12</v>
      </c>
      <c r="I21" s="293">
        <v>9</v>
      </c>
      <c r="J21" s="681">
        <f t="shared" si="4"/>
        <v>571.45000000000005</v>
      </c>
      <c r="K21" s="293">
        <v>6</v>
      </c>
      <c r="L21" s="681">
        <f t="shared" si="5"/>
        <v>749.71</v>
      </c>
      <c r="M21" s="293">
        <v>5</v>
      </c>
      <c r="N21" s="681">
        <f t="shared" si="6"/>
        <v>953.12</v>
      </c>
      <c r="O21" s="293">
        <v>4</v>
      </c>
      <c r="P21" s="681">
        <f t="shared" si="7"/>
        <v>1179.6099999999999</v>
      </c>
      <c r="Q21" s="293">
        <v>3</v>
      </c>
      <c r="R21" s="678">
        <v>163.57</v>
      </c>
      <c r="S21" s="679">
        <v>16</v>
      </c>
      <c r="T21" s="678">
        <v>217.05</v>
      </c>
      <c r="U21" s="682">
        <v>12</v>
      </c>
      <c r="V21" s="678">
        <v>276.81</v>
      </c>
      <c r="W21" s="682">
        <v>10</v>
      </c>
      <c r="X21" s="678">
        <v>413.12</v>
      </c>
      <c r="Y21" s="679">
        <v>9</v>
      </c>
      <c r="Z21" s="678">
        <v>571.45000000000005</v>
      </c>
      <c r="AA21" s="679">
        <v>6</v>
      </c>
      <c r="AB21" s="678">
        <v>749.71</v>
      </c>
      <c r="AC21" s="679">
        <v>5</v>
      </c>
      <c r="AD21" s="678">
        <v>953.12</v>
      </c>
      <c r="AE21" s="679">
        <v>4</v>
      </c>
      <c r="AF21" s="678">
        <v>1179.6099999999999</v>
      </c>
      <c r="AG21" s="679">
        <v>3</v>
      </c>
    </row>
    <row r="22" spans="1:33" ht="14.1" customHeight="1" x14ac:dyDescent="0.2">
      <c r="A22" s="851">
        <v>57</v>
      </c>
      <c r="B22" s="681">
        <f t="shared" si="0"/>
        <v>169.87</v>
      </c>
      <c r="C22" s="293">
        <v>16</v>
      </c>
      <c r="D22" s="681">
        <f t="shared" si="1"/>
        <v>226.49</v>
      </c>
      <c r="E22" s="293">
        <v>12</v>
      </c>
      <c r="F22" s="681">
        <f t="shared" si="2"/>
        <v>286.25</v>
      </c>
      <c r="G22" s="293">
        <v>10</v>
      </c>
      <c r="H22" s="681">
        <f t="shared" si="3"/>
        <v>426.76</v>
      </c>
      <c r="I22" s="293">
        <v>9</v>
      </c>
      <c r="J22" s="681">
        <f t="shared" si="4"/>
        <v>587.17999999999995</v>
      </c>
      <c r="K22" s="293">
        <v>6</v>
      </c>
      <c r="L22" s="681">
        <f t="shared" si="5"/>
        <v>767.54</v>
      </c>
      <c r="M22" s="293">
        <v>4</v>
      </c>
      <c r="N22" s="681">
        <f t="shared" si="6"/>
        <v>975.14</v>
      </c>
      <c r="O22" s="293">
        <v>3</v>
      </c>
      <c r="P22" s="681">
        <f t="shared" si="7"/>
        <v>1203.72</v>
      </c>
      <c r="Q22" s="293">
        <v>3</v>
      </c>
      <c r="R22" s="678">
        <v>169.87</v>
      </c>
      <c r="S22" s="679">
        <v>16</v>
      </c>
      <c r="T22" s="678">
        <v>226.49</v>
      </c>
      <c r="U22" s="682">
        <v>12</v>
      </c>
      <c r="V22" s="678">
        <v>286.25</v>
      </c>
      <c r="W22" s="682">
        <v>10</v>
      </c>
      <c r="X22" s="678">
        <v>426.76</v>
      </c>
      <c r="Y22" s="679">
        <v>9</v>
      </c>
      <c r="Z22" s="678">
        <v>587.17999999999995</v>
      </c>
      <c r="AA22" s="679">
        <v>6</v>
      </c>
      <c r="AB22" s="678">
        <v>767.54</v>
      </c>
      <c r="AC22" s="679">
        <v>4</v>
      </c>
      <c r="AD22" s="678">
        <v>975.14</v>
      </c>
      <c r="AE22" s="679">
        <v>3</v>
      </c>
      <c r="AF22" s="678">
        <v>1203.72</v>
      </c>
      <c r="AG22" s="679">
        <v>3</v>
      </c>
    </row>
    <row r="23" spans="1:33" ht="14.1" customHeight="1" x14ac:dyDescent="0.2">
      <c r="A23" s="851">
        <v>60</v>
      </c>
      <c r="B23" s="681">
        <f t="shared" si="0"/>
        <v>175.11</v>
      </c>
      <c r="C23" s="293">
        <v>13</v>
      </c>
      <c r="D23" s="681">
        <f t="shared" si="1"/>
        <v>233.82</v>
      </c>
      <c r="E23" s="293">
        <v>11</v>
      </c>
      <c r="F23" s="681">
        <f t="shared" si="2"/>
        <v>296.73</v>
      </c>
      <c r="G23" s="293">
        <v>10</v>
      </c>
      <c r="H23" s="681">
        <f t="shared" si="3"/>
        <v>439.34</v>
      </c>
      <c r="I23" s="293">
        <v>8</v>
      </c>
      <c r="J23" s="681">
        <f t="shared" si="4"/>
        <v>603.96</v>
      </c>
      <c r="K23" s="293">
        <v>5</v>
      </c>
      <c r="L23" s="681">
        <f t="shared" si="5"/>
        <v>790.6</v>
      </c>
      <c r="M23" s="293">
        <v>4</v>
      </c>
      <c r="N23" s="681">
        <f t="shared" si="6"/>
        <v>999.25</v>
      </c>
      <c r="O23" s="293">
        <v>3</v>
      </c>
      <c r="P23" s="681">
        <f t="shared" si="7"/>
        <v>1228.8900000000001</v>
      </c>
      <c r="Q23" s="293">
        <v>3</v>
      </c>
      <c r="R23" s="678">
        <v>175.11</v>
      </c>
      <c r="S23" s="679">
        <v>13</v>
      </c>
      <c r="T23" s="678">
        <v>233.82</v>
      </c>
      <c r="U23" s="682">
        <v>11</v>
      </c>
      <c r="V23" s="678">
        <v>296.73</v>
      </c>
      <c r="W23" s="682">
        <v>10</v>
      </c>
      <c r="X23" s="678">
        <v>439.34</v>
      </c>
      <c r="Y23" s="679">
        <v>8</v>
      </c>
      <c r="Z23" s="678">
        <v>603.96</v>
      </c>
      <c r="AA23" s="679">
        <v>5</v>
      </c>
      <c r="AB23" s="678">
        <v>790.6</v>
      </c>
      <c r="AC23" s="679">
        <v>4</v>
      </c>
      <c r="AD23" s="678">
        <v>999.25</v>
      </c>
      <c r="AE23" s="679">
        <v>3</v>
      </c>
      <c r="AF23" s="678">
        <v>1228.8900000000001</v>
      </c>
      <c r="AG23" s="679">
        <v>3</v>
      </c>
    </row>
    <row r="24" spans="1:33" ht="14.1" customHeight="1" x14ac:dyDescent="0.2">
      <c r="A24" s="851">
        <v>64</v>
      </c>
      <c r="B24" s="681">
        <f t="shared" si="0"/>
        <v>184.55</v>
      </c>
      <c r="C24" s="293">
        <v>14</v>
      </c>
      <c r="D24" s="681">
        <f t="shared" si="1"/>
        <v>245.36</v>
      </c>
      <c r="E24" s="293">
        <v>10</v>
      </c>
      <c r="F24" s="681">
        <f t="shared" si="2"/>
        <v>310.37</v>
      </c>
      <c r="G24" s="293">
        <v>10</v>
      </c>
      <c r="H24" s="681">
        <f t="shared" si="3"/>
        <v>457.17</v>
      </c>
      <c r="I24" s="293">
        <v>6</v>
      </c>
      <c r="J24" s="681">
        <f t="shared" si="4"/>
        <v>627.02</v>
      </c>
      <c r="K24" s="293">
        <v>5</v>
      </c>
      <c r="L24" s="681">
        <f t="shared" si="5"/>
        <v>816.81</v>
      </c>
      <c r="M24" s="293">
        <v>4</v>
      </c>
      <c r="N24" s="681">
        <f t="shared" si="6"/>
        <v>1029.67</v>
      </c>
      <c r="O24" s="293">
        <v>3</v>
      </c>
      <c r="P24" s="681">
        <f t="shared" si="7"/>
        <v>1260.3499999999999</v>
      </c>
      <c r="Q24" s="293">
        <v>2</v>
      </c>
      <c r="R24" s="678">
        <v>184.55</v>
      </c>
      <c r="S24" s="679">
        <v>14</v>
      </c>
      <c r="T24" s="678">
        <v>245.36</v>
      </c>
      <c r="U24" s="682">
        <v>10</v>
      </c>
      <c r="V24" s="678">
        <v>310.37</v>
      </c>
      <c r="W24" s="682">
        <v>10</v>
      </c>
      <c r="X24" s="678">
        <v>457.17</v>
      </c>
      <c r="Y24" s="679">
        <v>6</v>
      </c>
      <c r="Z24" s="678">
        <v>627.02</v>
      </c>
      <c r="AA24" s="679">
        <v>5</v>
      </c>
      <c r="AB24" s="678">
        <v>816.81</v>
      </c>
      <c r="AC24" s="679">
        <v>4</v>
      </c>
      <c r="AD24" s="678">
        <v>1029.67</v>
      </c>
      <c r="AE24" s="679">
        <v>3</v>
      </c>
      <c r="AF24" s="678">
        <v>1260.3499999999999</v>
      </c>
      <c r="AG24" s="679">
        <v>2</v>
      </c>
    </row>
    <row r="25" spans="1:33" ht="14.1" customHeight="1" x14ac:dyDescent="0.2">
      <c r="A25" s="851">
        <v>70</v>
      </c>
      <c r="B25" s="681">
        <f t="shared" si="0"/>
        <v>198.17</v>
      </c>
      <c r="C25" s="293">
        <v>12</v>
      </c>
      <c r="D25" s="681">
        <f t="shared" si="1"/>
        <v>261.08</v>
      </c>
      <c r="E25" s="293">
        <v>9</v>
      </c>
      <c r="F25" s="681">
        <f t="shared" si="2"/>
        <v>329.24</v>
      </c>
      <c r="G25" s="293">
        <v>9</v>
      </c>
      <c r="H25" s="681">
        <f t="shared" si="3"/>
        <v>483.38</v>
      </c>
      <c r="I25" s="293">
        <v>6</v>
      </c>
      <c r="J25" s="681">
        <f t="shared" si="4"/>
        <v>692.04</v>
      </c>
      <c r="K25" s="293">
        <v>5</v>
      </c>
      <c r="L25" s="681">
        <f t="shared" si="5"/>
        <v>856.66</v>
      </c>
      <c r="M25" s="293">
        <v>4</v>
      </c>
      <c r="N25" s="681">
        <f t="shared" si="6"/>
        <v>1076.8499999999999</v>
      </c>
      <c r="O25" s="293">
        <v>3</v>
      </c>
      <c r="P25" s="681">
        <f t="shared" si="7"/>
        <v>1313.82</v>
      </c>
      <c r="Q25" s="293">
        <v>2</v>
      </c>
      <c r="R25" s="678">
        <v>198.17</v>
      </c>
      <c r="S25" s="679">
        <v>12</v>
      </c>
      <c r="T25" s="678">
        <v>261.08</v>
      </c>
      <c r="U25" s="682">
        <v>9</v>
      </c>
      <c r="V25" s="678">
        <v>329.24</v>
      </c>
      <c r="W25" s="682">
        <v>9</v>
      </c>
      <c r="X25" s="678">
        <v>483.38</v>
      </c>
      <c r="Y25" s="679">
        <v>6</v>
      </c>
      <c r="Z25" s="678">
        <v>692.04</v>
      </c>
      <c r="AA25" s="679">
        <v>5</v>
      </c>
      <c r="AB25" s="678">
        <v>856.66</v>
      </c>
      <c r="AC25" s="679">
        <v>4</v>
      </c>
      <c r="AD25" s="678">
        <v>1076.8499999999999</v>
      </c>
      <c r="AE25" s="679">
        <v>3</v>
      </c>
      <c r="AF25" s="678">
        <v>1313.82</v>
      </c>
      <c r="AG25" s="679">
        <v>2</v>
      </c>
    </row>
    <row r="26" spans="1:33" ht="14.1" customHeight="1" x14ac:dyDescent="0.2">
      <c r="A26" s="851">
        <v>76</v>
      </c>
      <c r="B26" s="681">
        <f t="shared" si="0"/>
        <v>211.81</v>
      </c>
      <c r="C26" s="293">
        <v>10</v>
      </c>
      <c r="D26" s="681">
        <f t="shared" si="1"/>
        <v>277.86</v>
      </c>
      <c r="E26" s="293">
        <v>9</v>
      </c>
      <c r="F26" s="681">
        <f t="shared" si="2"/>
        <v>349.16</v>
      </c>
      <c r="G26" s="293">
        <v>7</v>
      </c>
      <c r="H26" s="681">
        <f t="shared" si="3"/>
        <v>509.59</v>
      </c>
      <c r="I26" s="293">
        <v>6</v>
      </c>
      <c r="J26" s="681">
        <f t="shared" si="4"/>
        <v>697.28</v>
      </c>
      <c r="K26" s="293">
        <v>5</v>
      </c>
      <c r="L26" s="681">
        <f t="shared" si="5"/>
        <v>895.45</v>
      </c>
      <c r="M26" s="293">
        <v>4</v>
      </c>
      <c r="N26" s="681">
        <f t="shared" si="6"/>
        <v>1121.94</v>
      </c>
      <c r="O26" s="293">
        <v>3</v>
      </c>
      <c r="P26" s="681">
        <f t="shared" si="7"/>
        <v>1367.29</v>
      </c>
      <c r="Q26" s="293">
        <v>2</v>
      </c>
      <c r="R26" s="678">
        <v>211.81</v>
      </c>
      <c r="S26" s="679">
        <v>10</v>
      </c>
      <c r="T26" s="678">
        <v>277.86</v>
      </c>
      <c r="U26" s="682">
        <v>9</v>
      </c>
      <c r="V26" s="678">
        <v>349.16</v>
      </c>
      <c r="W26" s="682">
        <v>7</v>
      </c>
      <c r="X26" s="678">
        <v>509.59</v>
      </c>
      <c r="Y26" s="679">
        <v>6</v>
      </c>
      <c r="Z26" s="678">
        <v>697.28</v>
      </c>
      <c r="AA26" s="679">
        <v>5</v>
      </c>
      <c r="AB26" s="678">
        <v>895.45</v>
      </c>
      <c r="AC26" s="679">
        <v>4</v>
      </c>
      <c r="AD26" s="678">
        <v>1121.94</v>
      </c>
      <c r="AE26" s="679">
        <v>3</v>
      </c>
      <c r="AF26" s="678">
        <v>1367.29</v>
      </c>
      <c r="AG26" s="679">
        <v>2</v>
      </c>
    </row>
    <row r="27" spans="1:33" ht="14.1" customHeight="1" x14ac:dyDescent="0.2">
      <c r="A27" s="851">
        <v>89</v>
      </c>
      <c r="B27" s="681">
        <f t="shared" si="0"/>
        <v>239.06</v>
      </c>
      <c r="C27" s="293">
        <v>9</v>
      </c>
      <c r="D27" s="681">
        <f t="shared" si="1"/>
        <v>313.51</v>
      </c>
      <c r="E27" s="293">
        <v>7</v>
      </c>
      <c r="F27" s="681">
        <f t="shared" si="2"/>
        <v>392.15</v>
      </c>
      <c r="G27" s="293">
        <v>7</v>
      </c>
      <c r="H27" s="681">
        <f t="shared" si="3"/>
        <v>567.26</v>
      </c>
      <c r="I27" s="293">
        <v>5</v>
      </c>
      <c r="J27" s="681">
        <f t="shared" si="4"/>
        <v>763.33</v>
      </c>
      <c r="K27" s="293">
        <v>4</v>
      </c>
      <c r="L27" s="681">
        <f t="shared" si="5"/>
        <v>981.44</v>
      </c>
      <c r="M27" s="293">
        <v>3</v>
      </c>
      <c r="N27" s="681">
        <f t="shared" si="6"/>
        <v>1222.5999999999999</v>
      </c>
      <c r="O27" s="293">
        <v>2</v>
      </c>
      <c r="P27" s="681">
        <f t="shared" si="7"/>
        <v>1483.68</v>
      </c>
      <c r="Q27" s="293">
        <v>2</v>
      </c>
      <c r="R27" s="678">
        <v>239.06</v>
      </c>
      <c r="S27" s="679">
        <v>9</v>
      </c>
      <c r="T27" s="678">
        <v>313.51</v>
      </c>
      <c r="U27" s="682">
        <v>7</v>
      </c>
      <c r="V27" s="678">
        <v>392.15</v>
      </c>
      <c r="W27" s="682">
        <v>7</v>
      </c>
      <c r="X27" s="678">
        <v>567.26</v>
      </c>
      <c r="Y27" s="679">
        <v>5</v>
      </c>
      <c r="Z27" s="678">
        <v>763.33</v>
      </c>
      <c r="AA27" s="679">
        <v>4</v>
      </c>
      <c r="AB27" s="678">
        <v>981.44</v>
      </c>
      <c r="AC27" s="679">
        <v>3</v>
      </c>
      <c r="AD27" s="678">
        <v>1222.5999999999999</v>
      </c>
      <c r="AE27" s="679">
        <v>2</v>
      </c>
      <c r="AF27" s="678">
        <v>1483.68</v>
      </c>
      <c r="AG27" s="679">
        <v>2</v>
      </c>
    </row>
    <row r="28" spans="1:33" ht="14.1" customHeight="1" x14ac:dyDescent="0.2">
      <c r="A28" s="851">
        <v>108</v>
      </c>
      <c r="B28" s="681">
        <f t="shared" si="0"/>
        <v>281</v>
      </c>
      <c r="C28" s="293">
        <v>7</v>
      </c>
      <c r="D28" s="681">
        <f t="shared" si="1"/>
        <v>364.89</v>
      </c>
      <c r="E28" s="293">
        <v>5</v>
      </c>
      <c r="F28" s="681">
        <f t="shared" si="2"/>
        <v>455.06</v>
      </c>
      <c r="G28" s="293">
        <v>5</v>
      </c>
      <c r="H28" s="681">
        <f t="shared" si="3"/>
        <v>650.09</v>
      </c>
      <c r="I28" s="293">
        <v>4</v>
      </c>
      <c r="J28" s="681">
        <f t="shared" si="4"/>
        <v>868.19</v>
      </c>
      <c r="K28" s="293">
        <v>3</v>
      </c>
      <c r="L28" s="681">
        <f t="shared" si="5"/>
        <v>1107.26</v>
      </c>
      <c r="M28" s="293">
        <v>2</v>
      </c>
      <c r="N28" s="681">
        <f t="shared" si="6"/>
        <v>1368.34</v>
      </c>
      <c r="O28" s="293">
        <v>2</v>
      </c>
      <c r="P28" s="681">
        <f t="shared" si="7"/>
        <v>1653.55</v>
      </c>
      <c r="Q28" s="293">
        <v>2</v>
      </c>
      <c r="R28" s="678">
        <v>281</v>
      </c>
      <c r="S28" s="679">
        <v>7</v>
      </c>
      <c r="T28" s="678">
        <v>364.89</v>
      </c>
      <c r="U28" s="682">
        <v>5</v>
      </c>
      <c r="V28" s="678">
        <v>455.06</v>
      </c>
      <c r="W28" s="682">
        <v>5</v>
      </c>
      <c r="X28" s="678">
        <v>650.09</v>
      </c>
      <c r="Y28" s="679">
        <v>4</v>
      </c>
      <c r="Z28" s="678">
        <v>868.19</v>
      </c>
      <c r="AA28" s="679">
        <v>3</v>
      </c>
      <c r="AB28" s="678">
        <v>1107.26</v>
      </c>
      <c r="AC28" s="679">
        <v>2</v>
      </c>
      <c r="AD28" s="678">
        <v>1368.34</v>
      </c>
      <c r="AE28" s="679">
        <v>2</v>
      </c>
      <c r="AF28" s="678">
        <v>1653.55</v>
      </c>
      <c r="AG28" s="679">
        <v>2</v>
      </c>
    </row>
    <row r="29" spans="1:33" ht="14.1" customHeight="1" x14ac:dyDescent="0.2">
      <c r="A29" s="851">
        <v>114</v>
      </c>
      <c r="B29" s="681">
        <f t="shared" si="0"/>
        <v>294.64</v>
      </c>
      <c r="C29" s="293">
        <v>7</v>
      </c>
      <c r="D29" s="681">
        <f t="shared" si="1"/>
        <v>381.67</v>
      </c>
      <c r="E29" s="293">
        <v>5</v>
      </c>
      <c r="F29" s="681">
        <f t="shared" si="2"/>
        <v>474.98</v>
      </c>
      <c r="G29" s="293">
        <v>5</v>
      </c>
      <c r="H29" s="681">
        <f t="shared" si="3"/>
        <v>677.36</v>
      </c>
      <c r="I29" s="293">
        <v>4</v>
      </c>
      <c r="J29" s="681">
        <f t="shared" si="4"/>
        <v>901.74</v>
      </c>
      <c r="K29" s="293">
        <v>3</v>
      </c>
      <c r="L29" s="681">
        <f t="shared" si="5"/>
        <v>1146.05</v>
      </c>
      <c r="M29" s="293">
        <v>2</v>
      </c>
      <c r="N29" s="681">
        <f t="shared" si="6"/>
        <v>1414.48</v>
      </c>
      <c r="O29" s="293">
        <v>2</v>
      </c>
      <c r="P29" s="681">
        <f t="shared" si="7"/>
        <v>1705.98</v>
      </c>
      <c r="Q29" s="293">
        <v>2</v>
      </c>
      <c r="R29" s="678">
        <v>294.64</v>
      </c>
      <c r="S29" s="679">
        <v>7</v>
      </c>
      <c r="T29" s="678">
        <v>381.67</v>
      </c>
      <c r="U29" s="682">
        <v>5</v>
      </c>
      <c r="V29" s="678">
        <v>474.98</v>
      </c>
      <c r="W29" s="682">
        <v>5</v>
      </c>
      <c r="X29" s="678">
        <v>677.36</v>
      </c>
      <c r="Y29" s="679">
        <v>4</v>
      </c>
      <c r="Z29" s="678">
        <v>901.74</v>
      </c>
      <c r="AA29" s="679">
        <v>3</v>
      </c>
      <c r="AB29" s="678">
        <v>1146.05</v>
      </c>
      <c r="AC29" s="679">
        <v>2</v>
      </c>
      <c r="AD29" s="678">
        <v>1414.48</v>
      </c>
      <c r="AE29" s="679">
        <v>2</v>
      </c>
      <c r="AF29" s="678">
        <v>1705.98</v>
      </c>
      <c r="AG29" s="679">
        <v>2</v>
      </c>
    </row>
    <row r="30" spans="1:33" ht="14.1" customHeight="1" x14ac:dyDescent="0.2">
      <c r="A30" s="851">
        <v>133</v>
      </c>
      <c r="B30" s="681">
        <f t="shared" si="0"/>
        <v>335.53</v>
      </c>
      <c r="C30" s="293">
        <v>6</v>
      </c>
      <c r="D30" s="681">
        <f t="shared" si="1"/>
        <v>434.09</v>
      </c>
      <c r="E30" s="293">
        <v>5</v>
      </c>
      <c r="F30" s="681">
        <f t="shared" si="2"/>
        <v>536.86</v>
      </c>
      <c r="G30" s="293">
        <v>5</v>
      </c>
      <c r="H30" s="681">
        <f t="shared" si="3"/>
        <v>760.19</v>
      </c>
      <c r="I30" s="293">
        <v>3</v>
      </c>
      <c r="J30" s="681">
        <f t="shared" si="4"/>
        <v>1004.5</v>
      </c>
      <c r="K30" s="293">
        <v>3</v>
      </c>
      <c r="L30" s="681">
        <f t="shared" si="5"/>
        <v>1271.8699999999999</v>
      </c>
      <c r="M30" s="293">
        <v>2</v>
      </c>
      <c r="N30" s="681">
        <f t="shared" si="6"/>
        <v>1560.22</v>
      </c>
      <c r="O30" s="293">
        <v>2</v>
      </c>
      <c r="P30" s="681">
        <f t="shared" si="7"/>
        <v>1874.79</v>
      </c>
      <c r="Q30" s="293">
        <v>2</v>
      </c>
      <c r="R30" s="678">
        <v>335.53</v>
      </c>
      <c r="S30" s="679">
        <v>6</v>
      </c>
      <c r="T30" s="678">
        <v>434.09</v>
      </c>
      <c r="U30" s="682">
        <v>5</v>
      </c>
      <c r="V30" s="678">
        <v>536.86</v>
      </c>
      <c r="W30" s="682">
        <v>5</v>
      </c>
      <c r="X30" s="678">
        <v>760.19</v>
      </c>
      <c r="Y30" s="679">
        <v>3</v>
      </c>
      <c r="Z30" s="678">
        <v>1004.5</v>
      </c>
      <c r="AA30" s="679">
        <v>3</v>
      </c>
      <c r="AB30" s="678">
        <v>1271.8699999999999</v>
      </c>
      <c r="AC30" s="679">
        <v>2</v>
      </c>
      <c r="AD30" s="678">
        <v>1560.22</v>
      </c>
      <c r="AE30" s="679">
        <v>2</v>
      </c>
      <c r="AF30" s="678">
        <v>1874.79</v>
      </c>
      <c r="AG30" s="679">
        <v>2</v>
      </c>
    </row>
    <row r="31" spans="1:33" ht="14.1" customHeight="1" x14ac:dyDescent="0.2">
      <c r="A31" s="851">
        <v>159</v>
      </c>
      <c r="B31" s="681">
        <f t="shared" si="0"/>
        <v>394.25</v>
      </c>
      <c r="C31" s="293">
        <v>3</v>
      </c>
      <c r="D31" s="681">
        <f t="shared" si="1"/>
        <v>505.4</v>
      </c>
      <c r="E31" s="293">
        <v>3</v>
      </c>
      <c r="F31" s="681">
        <f t="shared" si="2"/>
        <v>622.83000000000004</v>
      </c>
      <c r="G31" s="293">
        <v>3</v>
      </c>
      <c r="H31" s="681">
        <f t="shared" si="3"/>
        <v>874.48</v>
      </c>
      <c r="I31" s="293">
        <v>3</v>
      </c>
      <c r="J31" s="681">
        <f t="shared" si="4"/>
        <v>1145.01</v>
      </c>
      <c r="K31" s="293">
        <v>2</v>
      </c>
      <c r="L31" s="681">
        <f t="shared" si="5"/>
        <v>1400.85</v>
      </c>
      <c r="M31" s="293">
        <v>2</v>
      </c>
      <c r="N31" s="681">
        <f t="shared" si="6"/>
        <v>1759.45</v>
      </c>
      <c r="O31" s="293">
        <v>1</v>
      </c>
      <c r="P31" s="681">
        <f t="shared" si="7"/>
        <v>2097.08</v>
      </c>
      <c r="Q31" s="293">
        <v>2</v>
      </c>
      <c r="R31" s="678">
        <v>394.25</v>
      </c>
      <c r="S31" s="679">
        <v>3</v>
      </c>
      <c r="T31" s="678">
        <v>505.4</v>
      </c>
      <c r="U31" s="682">
        <v>3</v>
      </c>
      <c r="V31" s="678">
        <v>622.83000000000004</v>
      </c>
      <c r="W31" s="682">
        <v>3</v>
      </c>
      <c r="X31" s="678">
        <v>874.48</v>
      </c>
      <c r="Y31" s="679">
        <v>3</v>
      </c>
      <c r="Z31" s="678">
        <v>1145.01</v>
      </c>
      <c r="AA31" s="679">
        <v>2</v>
      </c>
      <c r="AB31" s="678">
        <v>1400.85</v>
      </c>
      <c r="AC31" s="679">
        <v>2</v>
      </c>
      <c r="AD31" s="678">
        <v>1759.45</v>
      </c>
      <c r="AE31" s="679">
        <v>1</v>
      </c>
      <c r="AF31" s="678">
        <v>2097.08</v>
      </c>
      <c r="AG31" s="679">
        <v>2</v>
      </c>
    </row>
    <row r="32" spans="1:33" ht="14.1" customHeight="1" x14ac:dyDescent="0.2">
      <c r="A32" s="851">
        <v>169</v>
      </c>
      <c r="B32" s="681">
        <f t="shared" si="0"/>
        <v>415.22</v>
      </c>
      <c r="C32" s="293">
        <v>3</v>
      </c>
      <c r="D32" s="681">
        <f t="shared" si="1"/>
        <v>532.65</v>
      </c>
      <c r="E32" s="293">
        <v>3</v>
      </c>
      <c r="F32" s="681">
        <f t="shared" si="2"/>
        <v>655.34</v>
      </c>
      <c r="G32" s="293">
        <v>3</v>
      </c>
      <c r="H32" s="681">
        <f t="shared" si="3"/>
        <v>918.52</v>
      </c>
      <c r="I32" s="293">
        <v>2</v>
      </c>
      <c r="J32" s="681">
        <f t="shared" si="4"/>
        <v>1201.6300000000001</v>
      </c>
      <c r="K32" s="293">
        <v>2</v>
      </c>
      <c r="L32" s="681">
        <f t="shared" si="5"/>
        <v>1503.6</v>
      </c>
      <c r="M32" s="293">
        <v>1</v>
      </c>
      <c r="N32" s="681">
        <f t="shared" si="6"/>
        <v>1836</v>
      </c>
      <c r="O32" s="293">
        <v>1</v>
      </c>
      <c r="P32" s="681">
        <f t="shared" si="7"/>
        <v>2183.06</v>
      </c>
      <c r="Q32" s="293">
        <v>1</v>
      </c>
      <c r="R32" s="678">
        <v>415.22</v>
      </c>
      <c r="S32" s="679">
        <v>3</v>
      </c>
      <c r="T32" s="678">
        <v>532.65</v>
      </c>
      <c r="U32" s="682">
        <v>3</v>
      </c>
      <c r="V32" s="678">
        <v>655.34</v>
      </c>
      <c r="W32" s="682">
        <v>3</v>
      </c>
      <c r="X32" s="678">
        <v>918.52</v>
      </c>
      <c r="Y32" s="679">
        <v>2</v>
      </c>
      <c r="Z32" s="678">
        <v>1201.6300000000001</v>
      </c>
      <c r="AA32" s="679">
        <v>2</v>
      </c>
      <c r="AB32" s="678">
        <v>1503.6</v>
      </c>
      <c r="AC32" s="679">
        <v>1</v>
      </c>
      <c r="AD32" s="678">
        <v>1836</v>
      </c>
      <c r="AE32" s="679">
        <v>1</v>
      </c>
      <c r="AF32" s="678">
        <v>2183.06</v>
      </c>
      <c r="AG32" s="679">
        <v>1</v>
      </c>
    </row>
    <row r="33" spans="1:33" ht="14.1" customHeight="1" x14ac:dyDescent="0.2">
      <c r="A33" s="851">
        <v>219</v>
      </c>
      <c r="B33" s="681">
        <f t="shared" si="0"/>
        <v>525.32000000000005</v>
      </c>
      <c r="C33" s="293">
        <v>2</v>
      </c>
      <c r="D33" s="681">
        <f t="shared" si="1"/>
        <v>670.02</v>
      </c>
      <c r="E33" s="293">
        <v>2</v>
      </c>
      <c r="F33" s="681">
        <f t="shared" si="2"/>
        <v>821</v>
      </c>
      <c r="G33" s="293">
        <v>2</v>
      </c>
      <c r="H33" s="681">
        <f t="shared" si="3"/>
        <v>1136.6199999999999</v>
      </c>
      <c r="I33" s="293">
        <v>2</v>
      </c>
      <c r="J33" s="681">
        <f t="shared" si="4"/>
        <v>1477.39</v>
      </c>
      <c r="K33" s="293">
        <v>1</v>
      </c>
      <c r="L33" s="681">
        <f t="shared" si="5"/>
        <v>1844.38</v>
      </c>
      <c r="M33" s="293">
        <v>1</v>
      </c>
      <c r="N33" s="681">
        <f t="shared" si="6"/>
        <v>2220.8000000000002</v>
      </c>
      <c r="O33" s="293">
        <v>1</v>
      </c>
      <c r="P33" s="681">
        <f t="shared" si="7"/>
        <v>2626.59</v>
      </c>
      <c r="Q33" s="293">
        <v>1</v>
      </c>
      <c r="R33" s="678">
        <v>525.32000000000005</v>
      </c>
      <c r="S33" s="679">
        <v>2</v>
      </c>
      <c r="T33" s="678">
        <v>670.02</v>
      </c>
      <c r="U33" s="682">
        <v>2</v>
      </c>
      <c r="V33" s="678">
        <v>821</v>
      </c>
      <c r="W33" s="682">
        <v>2</v>
      </c>
      <c r="X33" s="678">
        <v>1136.6199999999999</v>
      </c>
      <c r="Y33" s="679">
        <v>2</v>
      </c>
      <c r="Z33" s="678">
        <v>1477.39</v>
      </c>
      <c r="AA33" s="679">
        <v>1</v>
      </c>
      <c r="AB33" s="678">
        <v>1844.38</v>
      </c>
      <c r="AC33" s="679">
        <v>1</v>
      </c>
      <c r="AD33" s="678">
        <v>2220.8000000000002</v>
      </c>
      <c r="AE33" s="679">
        <v>1</v>
      </c>
      <c r="AF33" s="678">
        <v>2626.59</v>
      </c>
      <c r="AG33" s="679">
        <v>1</v>
      </c>
    </row>
    <row r="34" spans="1:33" ht="14.1" customHeight="1" x14ac:dyDescent="0.2">
      <c r="A34" s="852">
        <v>273</v>
      </c>
      <c r="B34" s="683">
        <f t="shared" si="0"/>
        <v>643.79999999999995</v>
      </c>
      <c r="C34" s="418">
        <v>3</v>
      </c>
      <c r="D34" s="683">
        <f t="shared" si="1"/>
        <v>818.91</v>
      </c>
      <c r="E34" s="418">
        <v>3</v>
      </c>
      <c r="F34" s="683">
        <f t="shared" si="2"/>
        <v>998.21</v>
      </c>
      <c r="G34" s="418">
        <v>2</v>
      </c>
      <c r="H34" s="683">
        <f t="shared" si="3"/>
        <v>1374.64</v>
      </c>
      <c r="I34" s="418">
        <v>2</v>
      </c>
      <c r="J34" s="683">
        <f t="shared" si="4"/>
        <v>1773.08</v>
      </c>
      <c r="K34" s="418">
        <v>1</v>
      </c>
      <c r="L34" s="683">
        <f t="shared" si="5"/>
        <v>2204.04</v>
      </c>
      <c r="M34" s="418">
        <v>1</v>
      </c>
      <c r="N34" s="683">
        <f t="shared" si="6"/>
        <v>2636.03</v>
      </c>
      <c r="O34" s="418">
        <v>1</v>
      </c>
      <c r="P34" s="683">
        <f t="shared" si="7"/>
        <v>3092.14</v>
      </c>
      <c r="Q34" s="418">
        <v>1</v>
      </c>
      <c r="R34" s="678">
        <v>643.79999999999995</v>
      </c>
      <c r="S34" s="684">
        <v>3</v>
      </c>
      <c r="T34" s="678">
        <v>818.91</v>
      </c>
      <c r="U34" s="685">
        <v>3</v>
      </c>
      <c r="V34" s="678">
        <v>998.21</v>
      </c>
      <c r="W34" s="685">
        <v>2</v>
      </c>
      <c r="X34" s="678">
        <v>1374.64</v>
      </c>
      <c r="Y34" s="684">
        <v>2</v>
      </c>
      <c r="Z34" s="678">
        <v>1773.08</v>
      </c>
      <c r="AA34" s="684">
        <v>1</v>
      </c>
      <c r="AB34" s="678">
        <v>2204.04</v>
      </c>
      <c r="AC34" s="684">
        <v>1</v>
      </c>
      <c r="AD34" s="678">
        <v>2636.03</v>
      </c>
      <c r="AE34" s="684">
        <v>1</v>
      </c>
      <c r="AF34" s="678">
        <v>3092.14</v>
      </c>
      <c r="AG34" s="684">
        <v>1</v>
      </c>
    </row>
    <row r="35" spans="1:33" ht="14.1" customHeight="1" x14ac:dyDescent="0.2">
      <c r="T35" s="688"/>
      <c r="U35" s="688"/>
      <c r="V35" s="688"/>
      <c r="W35" s="688"/>
      <c r="X35" s="688"/>
      <c r="Y35" s="688"/>
      <c r="Z35" s="688"/>
      <c r="AA35" s="688"/>
      <c r="AB35" s="688"/>
      <c r="AC35" s="688"/>
      <c r="AD35" s="688"/>
      <c r="AE35" s="688"/>
    </row>
    <row r="36" spans="1:33" ht="14.1" customHeight="1" x14ac:dyDescent="0.2">
      <c r="A36" s="559" t="s">
        <v>21</v>
      </c>
      <c r="B36" s="669"/>
      <c r="C36" s="559"/>
      <c r="D36" s="559"/>
      <c r="E36" s="559"/>
      <c r="F36" s="559"/>
      <c r="G36" s="559"/>
      <c r="H36" s="669"/>
      <c r="I36" s="559"/>
      <c r="J36" s="669"/>
      <c r="K36" s="559"/>
      <c r="L36" s="669"/>
      <c r="M36" s="559"/>
      <c r="N36" s="687" t="s">
        <v>22</v>
      </c>
      <c r="P36" s="669"/>
      <c r="Q36" s="559"/>
      <c r="T36" s="688"/>
      <c r="U36" s="688"/>
      <c r="V36" s="688"/>
      <c r="W36" s="688"/>
      <c r="X36" s="688"/>
      <c r="Y36" s="688"/>
      <c r="Z36" s="688"/>
      <c r="AA36" s="688"/>
      <c r="AB36" s="688"/>
      <c r="AC36" s="688"/>
      <c r="AD36" s="688"/>
      <c r="AE36" s="688"/>
    </row>
    <row r="37" spans="1:33" ht="14.1" customHeight="1" x14ac:dyDescent="0.2">
      <c r="A37" s="562" t="s">
        <v>23</v>
      </c>
      <c r="B37" s="669"/>
      <c r="C37" s="559"/>
      <c r="D37" s="559"/>
      <c r="E37" s="559"/>
      <c r="F37" s="559"/>
      <c r="G37" s="559"/>
      <c r="H37" s="669"/>
      <c r="I37" s="559"/>
      <c r="J37" s="669"/>
      <c r="K37" s="559"/>
      <c r="L37" s="669"/>
      <c r="M37" s="559"/>
      <c r="N37" s="686" t="s">
        <v>24</v>
      </c>
      <c r="P37" s="486"/>
      <c r="Q37" s="559"/>
      <c r="T37" s="688"/>
      <c r="U37" s="688"/>
      <c r="V37" s="688"/>
      <c r="W37" s="688"/>
      <c r="X37" s="688"/>
      <c r="Y37" s="688"/>
      <c r="Z37" s="688"/>
      <c r="AA37" s="688"/>
      <c r="AB37" s="688"/>
      <c r="AC37" s="688"/>
      <c r="AD37" s="688"/>
      <c r="AE37" s="688"/>
    </row>
    <row r="38" spans="1:33" ht="14.1" customHeight="1" x14ac:dyDescent="0.2">
      <c r="A38" s="486" t="s">
        <v>25</v>
      </c>
      <c r="N38" s="686" t="s">
        <v>26</v>
      </c>
      <c r="P38" s="620"/>
      <c r="T38" s="688"/>
      <c r="U38" s="688"/>
      <c r="V38" s="688"/>
      <c r="W38" s="688"/>
      <c r="X38" s="688"/>
      <c r="Y38" s="688"/>
      <c r="Z38" s="688"/>
      <c r="AA38" s="688"/>
      <c r="AB38" s="688"/>
      <c r="AC38" s="688"/>
      <c r="AD38" s="688"/>
      <c r="AE38" s="688"/>
    </row>
    <row r="39" spans="1:33" ht="14.1" customHeight="1" x14ac:dyDescent="0.2">
      <c r="A39" s="1328" t="s">
        <v>27</v>
      </c>
      <c r="B39" s="1328"/>
      <c r="C39" s="1328"/>
      <c r="D39" s="1328"/>
      <c r="E39" s="1328"/>
      <c r="F39" s="1328"/>
      <c r="G39" s="1328"/>
      <c r="H39" s="1328"/>
      <c r="I39" s="1328"/>
      <c r="J39" s="1328"/>
      <c r="K39" s="1328"/>
      <c r="L39" s="1328"/>
      <c r="M39" s="1328"/>
      <c r="N39" s="686" t="s">
        <v>28</v>
      </c>
      <c r="T39" s="688"/>
      <c r="U39" s="688"/>
      <c r="V39" s="688"/>
      <c r="W39" s="688"/>
      <c r="X39" s="688"/>
      <c r="Y39" s="688"/>
      <c r="Z39" s="688"/>
      <c r="AA39" s="688"/>
      <c r="AB39" s="688"/>
      <c r="AC39" s="688"/>
      <c r="AD39" s="688"/>
      <c r="AE39" s="688"/>
    </row>
    <row r="40" spans="1:33" ht="14.1" customHeight="1" x14ac:dyDescent="0.2">
      <c r="A40" s="486"/>
      <c r="B40" s="486"/>
      <c r="H40" s="486"/>
      <c r="J40" s="486"/>
      <c r="L40" s="486"/>
      <c r="N40" s="686" t="s">
        <v>29</v>
      </c>
      <c r="T40" s="688"/>
      <c r="U40" s="688"/>
      <c r="V40" s="688"/>
      <c r="W40" s="688"/>
      <c r="X40" s="688"/>
      <c r="Y40" s="688"/>
      <c r="Z40" s="688"/>
      <c r="AA40" s="688"/>
      <c r="AB40" s="688"/>
      <c r="AC40" s="688"/>
      <c r="AD40" s="688"/>
      <c r="AE40" s="688"/>
    </row>
    <row r="41" spans="1:33" x14ac:dyDescent="0.2">
      <c r="N41" s="686" t="s">
        <v>30</v>
      </c>
    </row>
    <row r="67" spans="24:33" x14ac:dyDescent="0.2">
      <c r="X67" s="673"/>
      <c r="Y67" s="673"/>
      <c r="Z67" s="673"/>
      <c r="AA67" s="673"/>
      <c r="AB67" s="673"/>
      <c r="AC67" s="673"/>
      <c r="AD67" s="673"/>
      <c r="AE67" s="673"/>
      <c r="AF67" s="673"/>
      <c r="AG67" s="673"/>
    </row>
    <row r="68" spans="24:33" x14ac:dyDescent="0.2">
      <c r="X68" s="673"/>
      <c r="Y68" s="673"/>
      <c r="Z68" s="673"/>
      <c r="AA68" s="673"/>
      <c r="AB68" s="673"/>
      <c r="AC68" s="673"/>
      <c r="AD68" s="673"/>
      <c r="AE68" s="673"/>
      <c r="AF68" s="673"/>
      <c r="AG68" s="673"/>
    </row>
    <row r="69" spans="24:33" x14ac:dyDescent="0.2">
      <c r="X69" s="673"/>
      <c r="Y69" s="673"/>
      <c r="Z69" s="673"/>
      <c r="AA69" s="673"/>
      <c r="AB69" s="673"/>
      <c r="AC69" s="673"/>
      <c r="AD69" s="673"/>
      <c r="AE69" s="673"/>
      <c r="AF69" s="673"/>
      <c r="AG69" s="673"/>
    </row>
    <row r="70" spans="24:33" x14ac:dyDescent="0.2">
      <c r="X70" s="673"/>
      <c r="Y70" s="673"/>
      <c r="Z70" s="673"/>
      <c r="AA70" s="673"/>
      <c r="AB70" s="673"/>
      <c r="AC70" s="673"/>
      <c r="AD70" s="673"/>
      <c r="AE70" s="673"/>
      <c r="AF70" s="673"/>
      <c r="AG70" s="673"/>
    </row>
    <row r="71" spans="24:33" x14ac:dyDescent="0.2">
      <c r="X71" s="673"/>
      <c r="Y71" s="673"/>
      <c r="Z71" s="673"/>
      <c r="AA71" s="673"/>
      <c r="AB71" s="673"/>
      <c r="AC71" s="673"/>
      <c r="AD71" s="673"/>
      <c r="AE71" s="673"/>
      <c r="AF71" s="673"/>
      <c r="AG71" s="673"/>
    </row>
    <row r="72" spans="24:33" x14ac:dyDescent="0.2">
      <c r="X72" s="673"/>
      <c r="Y72" s="673"/>
      <c r="Z72" s="673"/>
      <c r="AA72" s="673"/>
      <c r="AB72" s="673"/>
      <c r="AC72" s="673"/>
      <c r="AD72" s="673"/>
      <c r="AE72" s="673"/>
      <c r="AF72" s="673"/>
      <c r="AG72" s="673"/>
    </row>
    <row r="73" spans="24:33" x14ac:dyDescent="0.2">
      <c r="X73" s="673"/>
      <c r="Y73" s="673"/>
      <c r="Z73" s="673"/>
      <c r="AA73" s="673"/>
      <c r="AB73" s="673"/>
      <c r="AC73" s="673"/>
      <c r="AD73" s="673"/>
      <c r="AE73" s="673"/>
      <c r="AF73" s="673"/>
      <c r="AG73" s="673"/>
    </row>
    <row r="74" spans="24:33" x14ac:dyDescent="0.2">
      <c r="X74" s="673"/>
      <c r="Y74" s="673"/>
      <c r="Z74" s="673"/>
      <c r="AA74" s="673"/>
      <c r="AB74" s="673"/>
      <c r="AC74" s="673"/>
      <c r="AD74" s="673"/>
      <c r="AE74" s="673"/>
      <c r="AF74" s="673"/>
      <c r="AG74" s="673"/>
    </row>
    <row r="75" spans="24:33" x14ac:dyDescent="0.2">
      <c r="X75" s="673"/>
      <c r="Y75" s="673"/>
      <c r="Z75" s="673"/>
      <c r="AA75" s="673"/>
      <c r="AB75" s="673"/>
      <c r="AC75" s="673"/>
      <c r="AD75" s="673"/>
      <c r="AE75" s="673"/>
      <c r="AF75" s="673"/>
      <c r="AG75" s="673"/>
    </row>
    <row r="76" spans="24:33" x14ac:dyDescent="0.2">
      <c r="X76" s="673"/>
      <c r="Y76" s="673"/>
      <c r="Z76" s="673"/>
      <c r="AA76" s="673"/>
      <c r="AB76" s="673"/>
      <c r="AC76" s="673"/>
      <c r="AD76" s="673"/>
      <c r="AE76" s="673"/>
      <c r="AF76" s="673"/>
      <c r="AG76" s="673"/>
    </row>
    <row r="77" spans="24:33" x14ac:dyDescent="0.2">
      <c r="X77" s="673"/>
      <c r="Y77" s="673"/>
      <c r="Z77" s="673"/>
      <c r="AA77" s="673"/>
      <c r="AB77" s="673"/>
      <c r="AC77" s="673"/>
      <c r="AD77" s="673"/>
      <c r="AE77" s="673"/>
      <c r="AF77" s="673"/>
      <c r="AG77" s="673"/>
    </row>
    <row r="78" spans="24:33" x14ac:dyDescent="0.2">
      <c r="X78" s="673"/>
      <c r="Y78" s="673"/>
      <c r="Z78" s="673"/>
      <c r="AA78" s="673"/>
      <c r="AB78" s="673"/>
      <c r="AC78" s="673"/>
      <c r="AD78" s="673"/>
      <c r="AE78" s="673"/>
      <c r="AF78" s="673"/>
      <c r="AG78" s="673"/>
    </row>
    <row r="79" spans="24:33" x14ac:dyDescent="0.2">
      <c r="X79" s="673"/>
      <c r="Y79" s="673"/>
      <c r="Z79" s="673"/>
      <c r="AA79" s="673"/>
      <c r="AB79" s="673"/>
      <c r="AC79" s="673"/>
      <c r="AD79" s="673"/>
      <c r="AE79" s="673"/>
      <c r="AF79" s="673"/>
      <c r="AG79" s="673"/>
    </row>
    <row r="80" spans="24:33" x14ac:dyDescent="0.2">
      <c r="X80" s="673"/>
      <c r="Y80" s="673"/>
      <c r="Z80" s="673"/>
      <c r="AA80" s="673"/>
      <c r="AB80" s="673"/>
      <c r="AC80" s="673"/>
      <c r="AD80" s="673"/>
      <c r="AE80" s="673"/>
      <c r="AF80" s="673"/>
      <c r="AG80" s="673"/>
    </row>
    <row r="81" spans="24:33" x14ac:dyDescent="0.2">
      <c r="X81" s="673"/>
      <c r="Y81" s="673"/>
      <c r="Z81" s="673"/>
      <c r="AA81" s="673"/>
      <c r="AB81" s="673"/>
      <c r="AC81" s="673"/>
      <c r="AD81" s="673"/>
      <c r="AE81" s="673"/>
      <c r="AF81" s="673"/>
      <c r="AG81" s="673"/>
    </row>
    <row r="82" spans="24:33" x14ac:dyDescent="0.2">
      <c r="X82" s="673"/>
      <c r="Y82" s="673"/>
      <c r="Z82" s="673"/>
      <c r="AA82" s="673"/>
      <c r="AB82" s="673"/>
      <c r="AC82" s="673"/>
      <c r="AD82" s="673"/>
      <c r="AE82" s="673"/>
      <c r="AF82" s="673"/>
      <c r="AG82" s="673"/>
    </row>
    <row r="83" spans="24:33" x14ac:dyDescent="0.2">
      <c r="X83" s="673"/>
      <c r="Y83" s="673"/>
      <c r="Z83" s="673"/>
      <c r="AA83" s="673"/>
      <c r="AB83" s="673"/>
      <c r="AC83" s="673"/>
      <c r="AD83" s="673"/>
      <c r="AE83" s="673"/>
      <c r="AF83" s="673"/>
      <c r="AG83" s="673"/>
    </row>
    <row r="84" spans="24:33" x14ac:dyDescent="0.2">
      <c r="X84" s="673"/>
      <c r="Y84" s="673"/>
      <c r="Z84" s="673"/>
      <c r="AA84" s="673"/>
      <c r="AB84" s="673"/>
      <c r="AC84" s="673"/>
      <c r="AD84" s="673"/>
      <c r="AE84" s="673"/>
      <c r="AF84" s="673"/>
      <c r="AG84" s="673"/>
    </row>
    <row r="85" spans="24:33" x14ac:dyDescent="0.2">
      <c r="X85" s="673"/>
      <c r="Y85" s="673"/>
      <c r="Z85" s="673"/>
      <c r="AA85" s="673"/>
      <c r="AB85" s="673"/>
      <c r="AC85" s="673"/>
      <c r="AD85" s="673"/>
      <c r="AE85" s="673"/>
      <c r="AF85" s="673"/>
      <c r="AG85" s="673"/>
    </row>
    <row r="86" spans="24:33" x14ac:dyDescent="0.2">
      <c r="X86" s="673"/>
      <c r="Y86" s="673"/>
      <c r="Z86" s="673"/>
      <c r="AA86" s="673"/>
      <c r="AB86" s="673"/>
      <c r="AC86" s="673"/>
      <c r="AD86" s="673"/>
      <c r="AE86" s="673"/>
      <c r="AF86" s="673"/>
      <c r="AG86" s="673"/>
    </row>
    <row r="87" spans="24:33" x14ac:dyDescent="0.2">
      <c r="X87" s="673"/>
      <c r="Y87" s="673"/>
      <c r="Z87" s="673"/>
      <c r="AA87" s="673"/>
      <c r="AB87" s="673"/>
      <c r="AC87" s="673"/>
      <c r="AD87" s="673"/>
      <c r="AE87" s="673"/>
      <c r="AF87" s="673"/>
      <c r="AG87" s="673"/>
    </row>
    <row r="88" spans="24:33" x14ac:dyDescent="0.2">
      <c r="X88" s="673"/>
      <c r="Y88" s="673"/>
      <c r="Z88" s="673"/>
      <c r="AA88" s="673"/>
      <c r="AB88" s="673"/>
      <c r="AC88" s="673"/>
      <c r="AD88" s="673"/>
      <c r="AE88" s="673"/>
      <c r="AF88" s="673"/>
      <c r="AG88" s="673"/>
    </row>
    <row r="89" spans="24:33" x14ac:dyDescent="0.2">
      <c r="X89" s="673"/>
      <c r="Y89" s="673"/>
      <c r="Z89" s="673"/>
      <c r="AA89" s="673"/>
      <c r="AB89" s="673"/>
      <c r="AC89" s="673"/>
      <c r="AD89" s="673"/>
      <c r="AE89" s="673"/>
      <c r="AF89" s="673"/>
      <c r="AG89" s="673"/>
    </row>
    <row r="90" spans="24:33" x14ac:dyDescent="0.2">
      <c r="X90" s="673"/>
      <c r="Y90" s="673"/>
      <c r="Z90" s="673"/>
      <c r="AA90" s="673"/>
      <c r="AB90" s="673"/>
      <c r="AC90" s="673"/>
      <c r="AD90" s="673"/>
      <c r="AE90" s="673"/>
      <c r="AF90" s="673"/>
      <c r="AG90" s="673"/>
    </row>
  </sheetData>
  <sheetProtection formatCells="0" formatColumns="0" formatRows="0"/>
  <mergeCells count="24">
    <mergeCell ref="X9:Y9"/>
    <mergeCell ref="Z9:AA9"/>
    <mergeCell ref="AB9:AC9"/>
    <mergeCell ref="AD9:AE9"/>
    <mergeCell ref="AF9:AG9"/>
    <mergeCell ref="A39:M39"/>
    <mergeCell ref="L9:M9"/>
    <mergeCell ref="N9:O9"/>
    <mergeCell ref="P9:Q9"/>
    <mergeCell ref="R9:S9"/>
    <mergeCell ref="T9:U9"/>
    <mergeCell ref="V9:W9"/>
    <mergeCell ref="A9:A10"/>
    <mergeCell ref="B9:C9"/>
    <mergeCell ref="D9:E9"/>
    <mergeCell ref="F9:G9"/>
    <mergeCell ref="H9:I9"/>
    <mergeCell ref="J9:K9"/>
    <mergeCell ref="O8:P8"/>
    <mergeCell ref="A1:Q1"/>
    <mergeCell ref="A2:Q2"/>
    <mergeCell ref="A3:Q3"/>
    <mergeCell ref="A4:Q4"/>
    <mergeCell ref="A5:Q6"/>
  </mergeCells>
  <printOptions horizontalCentered="1"/>
  <pageMargins left="0.39370078740157499" right="0.196850393700787" top="0.39370078740157499" bottom="0.196850393700787" header="0.39370078740157499" footer="0.196850393700787"/>
  <pageSetup paperSize="9" scale="8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W112"/>
  <sheetViews>
    <sheetView view="pageBreakPreview" zoomScale="75" zoomScaleNormal="100" zoomScaleSheetLayoutView="75" workbookViewId="0">
      <selection activeCell="N12" sqref="N12"/>
    </sheetView>
  </sheetViews>
  <sheetFormatPr defaultRowHeight="12.75" x14ac:dyDescent="0.2"/>
  <cols>
    <col min="1" max="2" width="9.140625" style="21"/>
    <col min="3" max="3" width="13.5703125" style="21" customWidth="1"/>
    <col min="4" max="11" width="12.7109375" style="21" customWidth="1"/>
    <col min="12" max="12" width="10.28515625" style="21" hidden="1" customWidth="1"/>
    <col min="13" max="20" width="9.140625" style="21"/>
    <col min="21" max="21" width="14.7109375" style="21" customWidth="1"/>
    <col min="22" max="16384" width="9.140625" style="21"/>
  </cols>
  <sheetData>
    <row r="1" spans="1:19" ht="15.95" customHeight="1" x14ac:dyDescent="0.2">
      <c r="A1" s="1329" t="s">
        <v>88</v>
      </c>
      <c r="B1" s="1329"/>
      <c r="C1" s="1329"/>
      <c r="D1" s="1329"/>
      <c r="E1" s="1329"/>
      <c r="F1" s="1329"/>
      <c r="G1" s="1329"/>
      <c r="H1" s="1329"/>
      <c r="I1" s="1329"/>
      <c r="J1" s="1329"/>
      <c r="K1" s="1329"/>
      <c r="L1" s="20"/>
    </row>
    <row r="2" spans="1:19" ht="15.95" customHeight="1" x14ac:dyDescent="0.2">
      <c r="A2" s="1329" t="s">
        <v>1</v>
      </c>
      <c r="B2" s="1329"/>
      <c r="C2" s="1329"/>
      <c r="D2" s="1329"/>
      <c r="E2" s="1329"/>
      <c r="F2" s="1329"/>
      <c r="G2" s="1329"/>
      <c r="H2" s="1329"/>
      <c r="I2" s="1329"/>
      <c r="J2" s="1329"/>
      <c r="K2" s="1329"/>
      <c r="L2" s="20"/>
    </row>
    <row r="3" spans="1:19" ht="15.95" customHeight="1" x14ac:dyDescent="0.2">
      <c r="A3" s="1329" t="str">
        <f>'WM-ZHE'!A3:N3</f>
        <v>Техническая изоляция</v>
      </c>
      <c r="B3" s="1329"/>
      <c r="C3" s="1329"/>
      <c r="D3" s="1329"/>
      <c r="E3" s="1329"/>
      <c r="F3" s="1329"/>
      <c r="G3" s="1329"/>
      <c r="H3" s="1329"/>
      <c r="I3" s="1329"/>
      <c r="J3" s="1329"/>
      <c r="K3" s="1329"/>
      <c r="L3" s="20"/>
    </row>
    <row r="4" spans="1:19" ht="15.95" customHeight="1" x14ac:dyDescent="0.2">
      <c r="A4" s="1330">
        <f>'WM-ZHE'!A4:M4</f>
        <v>42370</v>
      </c>
      <c r="B4" s="1329"/>
      <c r="C4" s="1329"/>
      <c r="D4" s="1329"/>
      <c r="E4" s="1329"/>
      <c r="F4" s="1329"/>
      <c r="G4" s="1329"/>
      <c r="H4" s="1329"/>
      <c r="I4" s="1329"/>
      <c r="J4" s="1329"/>
      <c r="K4" s="1329"/>
      <c r="L4" s="621"/>
    </row>
    <row r="5" spans="1:19" ht="15.95" customHeight="1" x14ac:dyDescent="0.2">
      <c r="A5" s="1329" t="s">
        <v>139</v>
      </c>
      <c r="B5" s="1329"/>
      <c r="C5" s="1329"/>
      <c r="D5" s="1329"/>
      <c r="E5" s="1329"/>
      <c r="F5" s="1329"/>
      <c r="G5" s="1329"/>
      <c r="H5" s="1329"/>
      <c r="I5" s="1329"/>
      <c r="J5" s="1329"/>
      <c r="K5" s="1329"/>
      <c r="L5" s="622"/>
    </row>
    <row r="6" spans="1:19" ht="15.95" customHeight="1" x14ac:dyDescent="0.2">
      <c r="A6" s="623"/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2"/>
    </row>
    <row r="7" spans="1:19" ht="15.95" customHeight="1" x14ac:dyDescent="0.2">
      <c r="A7" s="1331"/>
      <c r="B7" s="1331"/>
      <c r="C7" s="1331"/>
      <c r="D7" s="1331"/>
      <c r="E7" s="1331"/>
      <c r="F7" s="1331"/>
      <c r="G7" s="1331"/>
      <c r="H7" s="1331"/>
      <c r="I7" s="1331"/>
      <c r="J7" s="773" t="s">
        <v>183</v>
      </c>
      <c r="K7" s="774">
        <v>0</v>
      </c>
      <c r="L7" s="624"/>
    </row>
    <row r="8" spans="1:19" ht="14.25" customHeight="1" x14ac:dyDescent="0.2">
      <c r="A8" s="1178" t="s">
        <v>147</v>
      </c>
      <c r="B8" s="1332"/>
      <c r="C8" s="1333"/>
      <c r="D8" s="1076" t="s">
        <v>5</v>
      </c>
      <c r="E8" s="1077"/>
      <c r="F8" s="1078"/>
      <c r="G8" s="1104" t="s">
        <v>6</v>
      </c>
      <c r="H8" s="1092" t="s">
        <v>264</v>
      </c>
      <c r="I8" s="1092" t="s">
        <v>265</v>
      </c>
      <c r="J8" s="1096" t="s">
        <v>9</v>
      </c>
      <c r="K8" s="1097"/>
      <c r="L8" s="224"/>
    </row>
    <row r="9" spans="1:19" ht="18.75" customHeight="1" x14ac:dyDescent="0.2">
      <c r="A9" s="1334"/>
      <c r="B9" s="1335"/>
      <c r="C9" s="1336"/>
      <c r="D9" s="48" t="s">
        <v>10</v>
      </c>
      <c r="E9" s="49" t="s">
        <v>11</v>
      </c>
      <c r="F9" s="50" t="s">
        <v>12</v>
      </c>
      <c r="G9" s="1107"/>
      <c r="H9" s="1129"/>
      <c r="I9" s="1129"/>
      <c r="J9" s="51" t="s">
        <v>261</v>
      </c>
      <c r="K9" s="52" t="s">
        <v>262</v>
      </c>
      <c r="L9" s="625" t="s">
        <v>263</v>
      </c>
      <c r="M9" s="543"/>
      <c r="N9" s="543"/>
      <c r="O9" s="543"/>
      <c r="P9" s="543"/>
      <c r="Q9" s="543"/>
    </row>
    <row r="10" spans="1:19" ht="14.1" customHeight="1" x14ac:dyDescent="0.2">
      <c r="A10" s="1082" t="s">
        <v>149</v>
      </c>
      <c r="B10" s="1355"/>
      <c r="C10" s="1356"/>
      <c r="D10" s="626">
        <v>1000</v>
      </c>
      <c r="E10" s="627">
        <v>600</v>
      </c>
      <c r="F10" s="628">
        <v>25</v>
      </c>
      <c r="G10" s="188">
        <v>8</v>
      </c>
      <c r="H10" s="629">
        <v>4.8</v>
      </c>
      <c r="I10" s="630">
        <f t="shared" ref="I10:I19" si="0">H10*F10/1000</f>
        <v>0.12</v>
      </c>
      <c r="J10" s="1071">
        <f>K10*I10/H10</f>
        <v>293.25129999999996</v>
      </c>
      <c r="K10" s="1068">
        <f>L10*(100%-$K$7)</f>
        <v>11730.052</v>
      </c>
      <c r="L10" s="631">
        <v>11730.052</v>
      </c>
      <c r="M10" s="1025"/>
      <c r="N10" s="673"/>
      <c r="O10" s="364"/>
      <c r="P10" s="1038"/>
      <c r="Q10" s="1066"/>
      <c r="R10" s="624"/>
      <c r="S10" s="624"/>
    </row>
    <row r="11" spans="1:19" ht="14.1" customHeight="1" x14ac:dyDescent="0.2">
      <c r="A11" s="1357"/>
      <c r="B11" s="1358"/>
      <c r="C11" s="1359"/>
      <c r="D11" s="173">
        <v>1000</v>
      </c>
      <c r="E11" s="174">
        <v>600</v>
      </c>
      <c r="F11" s="175">
        <v>30</v>
      </c>
      <c r="G11" s="188">
        <v>8</v>
      </c>
      <c r="H11" s="176">
        <v>4.8</v>
      </c>
      <c r="I11" s="177">
        <f t="shared" si="0"/>
        <v>0.14399999999999999</v>
      </c>
      <c r="J11" s="1072">
        <f t="shared" ref="J11:J19" si="1">K11*I11/H11</f>
        <v>351.90155999999996</v>
      </c>
      <c r="K11" s="1069">
        <f>L11*(100%-$K$7)</f>
        <v>11730.052</v>
      </c>
      <c r="L11" s="631">
        <v>11730.052</v>
      </c>
      <c r="M11" s="1025"/>
      <c r="N11" s="673"/>
      <c r="O11" s="1027"/>
      <c r="P11" s="624"/>
      <c r="Q11" s="1066"/>
      <c r="R11" s="624"/>
      <c r="S11" s="624"/>
    </row>
    <row r="12" spans="1:19" ht="14.1" customHeight="1" x14ac:dyDescent="0.2">
      <c r="A12" s="1357"/>
      <c r="B12" s="1358"/>
      <c r="C12" s="1359"/>
      <c r="D12" s="173">
        <v>1000</v>
      </c>
      <c r="E12" s="174">
        <v>600</v>
      </c>
      <c r="F12" s="175">
        <v>35</v>
      </c>
      <c r="G12" s="188">
        <v>6</v>
      </c>
      <c r="H12" s="176">
        <v>3.6</v>
      </c>
      <c r="I12" s="177">
        <f t="shared" si="0"/>
        <v>0.126</v>
      </c>
      <c r="J12" s="1072">
        <f t="shared" si="1"/>
        <v>410.55182000000002</v>
      </c>
      <c r="K12" s="1069">
        <f t="shared" ref="K12:K19" si="2">L12*(100%-$K$7)</f>
        <v>11730.052</v>
      </c>
      <c r="L12" s="631">
        <v>11730.052</v>
      </c>
      <c r="M12" s="1025"/>
      <c r="N12" s="673"/>
      <c r="O12" s="1027"/>
      <c r="P12" s="624"/>
      <c r="Q12" s="1066"/>
      <c r="R12" s="624"/>
      <c r="S12" s="624"/>
    </row>
    <row r="13" spans="1:19" ht="14.1" customHeight="1" x14ac:dyDescent="0.2">
      <c r="A13" s="1357"/>
      <c r="B13" s="1358"/>
      <c r="C13" s="1359"/>
      <c r="D13" s="186">
        <v>1000</v>
      </c>
      <c r="E13" s="187">
        <v>600</v>
      </c>
      <c r="F13" s="633">
        <v>40</v>
      </c>
      <c r="G13" s="188">
        <v>6</v>
      </c>
      <c r="H13" s="176">
        <v>3.6</v>
      </c>
      <c r="I13" s="177">
        <f t="shared" si="0"/>
        <v>0.14399999999999999</v>
      </c>
      <c r="J13" s="1072">
        <f t="shared" si="1"/>
        <v>469.20207999999997</v>
      </c>
      <c r="K13" s="1069">
        <f t="shared" si="2"/>
        <v>11730.052</v>
      </c>
      <c r="L13" s="631">
        <v>11730.052</v>
      </c>
      <c r="M13" s="1025"/>
      <c r="N13" s="673"/>
      <c r="O13" s="1027"/>
      <c r="P13" s="624"/>
      <c r="Q13" s="1066"/>
      <c r="R13" s="624"/>
      <c r="S13" s="624"/>
    </row>
    <row r="14" spans="1:19" ht="14.1" customHeight="1" x14ac:dyDescent="0.2">
      <c r="A14" s="1357"/>
      <c r="B14" s="1358"/>
      <c r="C14" s="1359"/>
      <c r="D14" s="173">
        <v>1000</v>
      </c>
      <c r="E14" s="174">
        <v>600</v>
      </c>
      <c r="F14" s="175">
        <v>50</v>
      </c>
      <c r="G14" s="188">
        <v>4</v>
      </c>
      <c r="H14" s="176">
        <v>2.4</v>
      </c>
      <c r="I14" s="177">
        <f t="shared" si="0"/>
        <v>0.12</v>
      </c>
      <c r="J14" s="1072">
        <f t="shared" si="1"/>
        <v>586.50259999999992</v>
      </c>
      <c r="K14" s="1069">
        <f t="shared" si="2"/>
        <v>11730.052</v>
      </c>
      <c r="L14" s="631">
        <v>11730.052</v>
      </c>
      <c r="M14" s="1025"/>
      <c r="N14" s="673"/>
      <c r="O14" s="364"/>
      <c r="P14" s="1038"/>
      <c r="Q14" s="1066"/>
      <c r="R14" s="624"/>
      <c r="S14" s="624"/>
    </row>
    <row r="15" spans="1:19" ht="14.1" customHeight="1" x14ac:dyDescent="0.2">
      <c r="A15" s="1357"/>
      <c r="B15" s="1358"/>
      <c r="C15" s="1359"/>
      <c r="D15" s="173">
        <v>1000</v>
      </c>
      <c r="E15" s="174">
        <v>600</v>
      </c>
      <c r="F15" s="175">
        <v>60</v>
      </c>
      <c r="G15" s="188">
        <v>4</v>
      </c>
      <c r="H15" s="176">
        <v>2.4</v>
      </c>
      <c r="I15" s="177">
        <f t="shared" si="0"/>
        <v>0.14399999999999999</v>
      </c>
      <c r="J15" s="1072">
        <f t="shared" si="1"/>
        <v>703.80311999999992</v>
      </c>
      <c r="K15" s="1069">
        <f t="shared" si="2"/>
        <v>11730.052</v>
      </c>
      <c r="L15" s="631">
        <v>11730.052</v>
      </c>
      <c r="M15" s="1025"/>
      <c r="N15" s="673"/>
      <c r="O15" s="1027"/>
      <c r="P15" s="624"/>
      <c r="Q15" s="1066"/>
      <c r="R15" s="624"/>
      <c r="S15" s="624"/>
    </row>
    <row r="16" spans="1:19" ht="14.1" customHeight="1" x14ac:dyDescent="0.2">
      <c r="A16" s="1357"/>
      <c r="B16" s="1358"/>
      <c r="C16" s="1359"/>
      <c r="D16" s="173">
        <v>1000</v>
      </c>
      <c r="E16" s="174">
        <v>600</v>
      </c>
      <c r="F16" s="175">
        <v>70</v>
      </c>
      <c r="G16" s="188">
        <v>2</v>
      </c>
      <c r="H16" s="176">
        <v>1.2</v>
      </c>
      <c r="I16" s="177">
        <f t="shared" si="0"/>
        <v>8.4000000000000005E-2</v>
      </c>
      <c r="J16" s="1072">
        <f t="shared" si="1"/>
        <v>821.10364000000004</v>
      </c>
      <c r="K16" s="1069">
        <f t="shared" si="2"/>
        <v>11730.052</v>
      </c>
      <c r="L16" s="631">
        <v>11730.052</v>
      </c>
      <c r="M16" s="1025"/>
      <c r="N16" s="673"/>
      <c r="O16" s="1027"/>
      <c r="P16" s="624"/>
      <c r="Q16" s="1066"/>
      <c r="R16" s="624"/>
      <c r="S16" s="624"/>
    </row>
    <row r="17" spans="1:23" ht="14.1" customHeight="1" x14ac:dyDescent="0.2">
      <c r="A17" s="1357"/>
      <c r="B17" s="1358"/>
      <c r="C17" s="1359"/>
      <c r="D17" s="173">
        <v>1000</v>
      </c>
      <c r="E17" s="174">
        <v>600</v>
      </c>
      <c r="F17" s="175">
        <v>80</v>
      </c>
      <c r="G17" s="188">
        <v>2</v>
      </c>
      <c r="H17" s="176">
        <v>1.2</v>
      </c>
      <c r="I17" s="177">
        <f t="shared" si="0"/>
        <v>9.6000000000000002E-2</v>
      </c>
      <c r="J17" s="1072">
        <f t="shared" si="1"/>
        <v>938.40416000000005</v>
      </c>
      <c r="K17" s="1069">
        <f t="shared" si="2"/>
        <v>11730.052</v>
      </c>
      <c r="L17" s="631">
        <v>11730.052</v>
      </c>
      <c r="M17" s="1025"/>
      <c r="N17" s="673"/>
      <c r="O17" s="1027"/>
      <c r="P17" s="624"/>
      <c r="Q17" s="1066"/>
      <c r="R17" s="624"/>
      <c r="S17" s="624"/>
    </row>
    <row r="18" spans="1:23" ht="14.1" customHeight="1" x14ac:dyDescent="0.2">
      <c r="A18" s="1357"/>
      <c r="B18" s="1358"/>
      <c r="C18" s="1359"/>
      <c r="D18" s="173">
        <v>1000</v>
      </c>
      <c r="E18" s="174">
        <v>600</v>
      </c>
      <c r="F18" s="175">
        <v>90</v>
      </c>
      <c r="G18" s="188">
        <v>2</v>
      </c>
      <c r="H18" s="176">
        <v>1.2</v>
      </c>
      <c r="I18" s="177">
        <f t="shared" si="0"/>
        <v>0.108</v>
      </c>
      <c r="J18" s="1072">
        <f t="shared" si="1"/>
        <v>1055.7046800000001</v>
      </c>
      <c r="K18" s="1069">
        <f t="shared" si="2"/>
        <v>11730.052</v>
      </c>
      <c r="L18" s="631">
        <v>11730.052</v>
      </c>
      <c r="M18" s="1025"/>
      <c r="N18" s="673"/>
      <c r="O18" s="1027"/>
      <c r="P18" s="624"/>
      <c r="Q18" s="1066"/>
      <c r="R18" s="624"/>
      <c r="S18" s="624"/>
    </row>
    <row r="19" spans="1:23" ht="14.1" customHeight="1" x14ac:dyDescent="0.2">
      <c r="A19" s="1360"/>
      <c r="B19" s="1361"/>
      <c r="C19" s="1362"/>
      <c r="D19" s="180">
        <v>1000</v>
      </c>
      <c r="E19" s="181">
        <v>600</v>
      </c>
      <c r="F19" s="182">
        <v>100</v>
      </c>
      <c r="G19" s="634">
        <v>2</v>
      </c>
      <c r="H19" s="183">
        <v>1.2</v>
      </c>
      <c r="I19" s="184">
        <f t="shared" si="0"/>
        <v>0.12</v>
      </c>
      <c r="J19" s="778">
        <f t="shared" si="1"/>
        <v>1173.0051999999998</v>
      </c>
      <c r="K19" s="1070">
        <f t="shared" si="2"/>
        <v>11730.052</v>
      </c>
      <c r="L19" s="631">
        <v>11730.052</v>
      </c>
      <c r="M19" s="1025"/>
      <c r="N19" s="673"/>
      <c r="O19" s="364"/>
      <c r="P19" s="1038"/>
      <c r="Q19" s="1066"/>
      <c r="R19" s="624"/>
      <c r="S19" s="624"/>
    </row>
    <row r="20" spans="1:23" ht="14.1" customHeight="1" x14ac:dyDescent="0.2">
      <c r="A20" s="1168" t="s">
        <v>89</v>
      </c>
      <c r="B20" s="1169"/>
      <c r="C20" s="1170"/>
      <c r="D20" s="197" t="s">
        <v>138</v>
      </c>
      <c r="E20" s="198">
        <v>600</v>
      </c>
      <c r="F20" s="635">
        <v>20</v>
      </c>
      <c r="G20" s="199">
        <v>8</v>
      </c>
      <c r="H20" s="200">
        <v>4.8</v>
      </c>
      <c r="I20" s="636">
        <v>9.6000000000000002E-2</v>
      </c>
      <c r="J20" s="1071">
        <f>K20*I20/H20</f>
        <v>391.91920000000005</v>
      </c>
      <c r="K20" s="1068">
        <f>L20*(100%-$K$7)</f>
        <v>19595.96</v>
      </c>
      <c r="L20" s="631">
        <v>19595.96</v>
      </c>
      <c r="M20" s="1025"/>
      <c r="N20" s="673"/>
      <c r="O20" s="1019"/>
      <c r="P20" s="1019"/>
      <c r="Q20" s="1067"/>
      <c r="R20" s="624"/>
      <c r="S20" s="624"/>
    </row>
    <row r="21" spans="1:23" ht="14.1" customHeight="1" x14ac:dyDescent="0.2">
      <c r="A21" s="1171"/>
      <c r="B21" s="1172"/>
      <c r="C21" s="1173"/>
      <c r="D21" s="230" t="s">
        <v>138</v>
      </c>
      <c r="E21" s="231">
        <v>600</v>
      </c>
      <c r="F21" s="232">
        <v>30</v>
      </c>
      <c r="G21" s="233">
        <v>4</v>
      </c>
      <c r="H21" s="234">
        <v>2.4</v>
      </c>
      <c r="I21" s="637">
        <v>7.1999999999999995E-2</v>
      </c>
      <c r="J21" s="1072">
        <f>K21*I21/H21</f>
        <v>658.34310000000005</v>
      </c>
      <c r="K21" s="1069">
        <f>L21*(100%-$K$7)</f>
        <v>21944.77</v>
      </c>
      <c r="L21" s="631">
        <v>21944.77</v>
      </c>
      <c r="M21" s="1025"/>
      <c r="N21" s="673"/>
      <c r="O21" s="1027"/>
      <c r="P21" s="624"/>
      <c r="Q21" s="1067"/>
      <c r="R21" s="624"/>
      <c r="S21" s="624"/>
    </row>
    <row r="22" spans="1:23" hidden="1" x14ac:dyDescent="0.2">
      <c r="A22" s="1171"/>
      <c r="B22" s="1172"/>
      <c r="C22" s="1173"/>
      <c r="D22" s="230"/>
      <c r="E22" s="231"/>
      <c r="F22" s="232"/>
      <c r="G22" s="233"/>
      <c r="H22" s="234"/>
      <c r="I22" s="234"/>
      <c r="J22" s="638" t="e">
        <f>L22*I22/H22</f>
        <v>#DIV/0!</v>
      </c>
      <c r="K22" s="775"/>
      <c r="L22" s="639">
        <v>0</v>
      </c>
      <c r="M22" s="486"/>
      <c r="N22" s="486"/>
      <c r="O22" s="1027"/>
      <c r="P22" s="624"/>
      <c r="Q22" s="1067"/>
      <c r="R22" s="624"/>
      <c r="S22" s="624"/>
    </row>
    <row r="23" spans="1:23" hidden="1" x14ac:dyDescent="0.2">
      <c r="A23" s="1175"/>
      <c r="B23" s="1176"/>
      <c r="C23" s="1177"/>
      <c r="D23" s="201"/>
      <c r="E23" s="202"/>
      <c r="F23" s="776"/>
      <c r="G23" s="777"/>
      <c r="H23" s="203"/>
      <c r="I23" s="203"/>
      <c r="J23" s="778" t="e">
        <f>L23*I23/H23</f>
        <v>#DIV/0!</v>
      </c>
      <c r="K23" s="779"/>
      <c r="L23" s="640">
        <v>0</v>
      </c>
      <c r="M23" s="486"/>
      <c r="N23" s="486"/>
      <c r="O23" s="1027"/>
      <c r="P23" s="624"/>
      <c r="Q23" s="1067"/>
      <c r="R23" s="624"/>
      <c r="S23" s="624"/>
    </row>
    <row r="24" spans="1:23" ht="13.5" hidden="1" customHeight="1" x14ac:dyDescent="0.2">
      <c r="A24" s="1363" t="s">
        <v>90</v>
      </c>
      <c r="B24" s="1363"/>
      <c r="C24" s="1363"/>
      <c r="D24" s="641"/>
      <c r="E24" s="642"/>
      <c r="F24" s="643"/>
      <c r="G24" s="644"/>
      <c r="H24" s="645"/>
      <c r="I24" s="645"/>
      <c r="J24" s="646" t="e">
        <f>L24*I24/H24</f>
        <v>#DIV/0!</v>
      </c>
      <c r="K24" s="646"/>
      <c r="L24" s="647">
        <v>0</v>
      </c>
      <c r="M24" s="486"/>
      <c r="N24" s="486"/>
      <c r="O24" s="1027"/>
      <c r="P24" s="624"/>
      <c r="Q24" s="1067"/>
      <c r="R24" s="624"/>
      <c r="S24" s="624"/>
    </row>
    <row r="25" spans="1:23" ht="13.5" hidden="1" customHeight="1" x14ac:dyDescent="0.2">
      <c r="A25" s="1364"/>
      <c r="B25" s="1364"/>
      <c r="C25" s="1364"/>
      <c r="D25" s="648"/>
      <c r="E25" s="649"/>
      <c r="F25" s="650"/>
      <c r="G25" s="651"/>
      <c r="H25" s="652"/>
      <c r="I25" s="652"/>
      <c r="J25" s="653" t="e">
        <f>L25*I25/H25</f>
        <v>#DIV/0!</v>
      </c>
      <c r="K25" s="654"/>
      <c r="L25" s="655">
        <v>0</v>
      </c>
      <c r="M25" s="486"/>
      <c r="N25" s="486"/>
      <c r="O25" s="1027"/>
      <c r="P25" s="624"/>
      <c r="Q25" s="1067"/>
      <c r="R25" s="624"/>
      <c r="S25" s="624"/>
    </row>
    <row r="26" spans="1:23" ht="12" customHeight="1" x14ac:dyDescent="0.2">
      <c r="A26" s="656"/>
      <c r="B26" s="656"/>
      <c r="C26" s="656"/>
      <c r="D26" s="657"/>
      <c r="E26" s="657"/>
      <c r="F26" s="657"/>
      <c r="G26" s="657"/>
      <c r="H26" s="658"/>
      <c r="I26" s="658"/>
      <c r="J26" s="659"/>
      <c r="K26" s="659"/>
      <c r="L26" s="659"/>
      <c r="M26" s="486"/>
      <c r="N26" s="486"/>
      <c r="O26" s="1027"/>
      <c r="P26" s="624"/>
      <c r="Q26" s="1067"/>
      <c r="R26" s="624"/>
      <c r="S26" s="624"/>
    </row>
    <row r="27" spans="1:23" ht="12" customHeight="1" x14ac:dyDescent="0.2">
      <c r="A27" s="1295" t="s">
        <v>148</v>
      </c>
      <c r="B27" s="1295"/>
      <c r="C27" s="1295"/>
      <c r="D27" s="1309"/>
      <c r="E27" s="1371"/>
      <c r="F27" s="1371"/>
      <c r="G27" s="1310"/>
      <c r="H27" s="1309" t="s">
        <v>151</v>
      </c>
      <c r="I27" s="1310"/>
      <c r="J27" s="922" t="s">
        <v>9</v>
      </c>
      <c r="K27" s="608"/>
      <c r="L27" s="214"/>
      <c r="M27" s="486"/>
      <c r="N27" s="486"/>
      <c r="O27" s="1027"/>
      <c r="P27" s="624"/>
      <c r="Q27" s="1067"/>
      <c r="R27" s="624"/>
      <c r="S27" s="624"/>
    </row>
    <row r="28" spans="1:23" ht="12" customHeight="1" x14ac:dyDescent="0.2">
      <c r="A28" s="1295"/>
      <c r="B28" s="1295"/>
      <c r="C28" s="1295"/>
      <c r="D28" s="660"/>
      <c r="E28" s="661"/>
      <c r="F28" s="661"/>
      <c r="G28" s="1372"/>
      <c r="H28" s="1311"/>
      <c r="I28" s="1312"/>
      <c r="J28" s="922" t="s">
        <v>281</v>
      </c>
      <c r="K28" s="608"/>
      <c r="L28" s="608"/>
      <c r="M28" s="486"/>
      <c r="N28" s="486"/>
      <c r="O28" s="1027"/>
      <c r="P28" s="624"/>
      <c r="Q28" s="1067"/>
      <c r="R28" s="624"/>
      <c r="S28" s="624"/>
    </row>
    <row r="29" spans="1:23" ht="14.1" customHeight="1" x14ac:dyDescent="0.2">
      <c r="A29" s="1373" t="s">
        <v>150</v>
      </c>
      <c r="B29" s="1374"/>
      <c r="C29" s="1375"/>
      <c r="D29" s="1378"/>
      <c r="E29" s="1379"/>
      <c r="F29" s="1379"/>
      <c r="G29" s="1380"/>
      <c r="H29" s="1376" t="s">
        <v>152</v>
      </c>
      <c r="I29" s="1377"/>
      <c r="J29" s="1065">
        <f>L29*(100%-$K$7)</f>
        <v>3156</v>
      </c>
      <c r="K29" s="662"/>
      <c r="L29" s="662">
        <v>3156</v>
      </c>
      <c r="M29" s="486"/>
      <c r="N29" s="486"/>
      <c r="O29" s="415"/>
      <c r="P29" s="75"/>
      <c r="Q29" s="632"/>
      <c r="U29" s="632"/>
      <c r="V29" s="75"/>
      <c r="W29" s="75"/>
    </row>
    <row r="30" spans="1:23" ht="11.25" customHeight="1" x14ac:dyDescent="0.2">
      <c r="A30" s="582"/>
      <c r="B30" s="582"/>
      <c r="C30" s="582"/>
      <c r="D30" s="581"/>
      <c r="E30" s="581"/>
      <c r="F30" s="663"/>
      <c r="G30" s="663"/>
      <c r="H30" s="608"/>
      <c r="I30" s="608"/>
      <c r="J30" s="662"/>
      <c r="K30" s="662"/>
      <c r="L30" s="662"/>
      <c r="M30" s="486"/>
      <c r="N30" s="486"/>
      <c r="O30" s="415"/>
      <c r="P30" s="75"/>
      <c r="Q30" s="632"/>
    </row>
    <row r="31" spans="1:23" ht="23.25" customHeight="1" x14ac:dyDescent="0.2">
      <c r="A31" s="1365" t="s">
        <v>148</v>
      </c>
      <c r="B31" s="1366"/>
      <c r="C31" s="1367"/>
      <c r="D31" s="1365" t="s">
        <v>50</v>
      </c>
      <c r="E31" s="1366"/>
      <c r="F31" s="1366"/>
      <c r="G31" s="1367"/>
      <c r="H31" s="1365" t="s">
        <v>151</v>
      </c>
      <c r="I31" s="1367"/>
      <c r="J31" s="515" t="s">
        <v>9</v>
      </c>
      <c r="K31" s="664"/>
      <c r="L31" s="662"/>
      <c r="M31" s="486"/>
      <c r="N31" s="486"/>
      <c r="O31" s="486"/>
      <c r="Q31" s="632"/>
    </row>
    <row r="32" spans="1:23" ht="23.25" customHeight="1" x14ac:dyDescent="0.2">
      <c r="A32" s="1368"/>
      <c r="B32" s="1369"/>
      <c r="C32" s="1370"/>
      <c r="D32" s="1368"/>
      <c r="E32" s="1369"/>
      <c r="F32" s="1369"/>
      <c r="G32" s="1370"/>
      <c r="H32" s="1368"/>
      <c r="I32" s="1370"/>
      <c r="J32" s="515" t="s">
        <v>168</v>
      </c>
      <c r="K32" s="664"/>
      <c r="L32" s="662"/>
      <c r="M32" s="486"/>
      <c r="N32" s="486"/>
      <c r="O32" s="486"/>
      <c r="Q32" s="632"/>
    </row>
    <row r="33" spans="1:17" ht="35.1" customHeight="1" x14ac:dyDescent="0.2">
      <c r="A33" s="1347" t="s">
        <v>180</v>
      </c>
      <c r="B33" s="1348"/>
      <c r="C33" s="1349"/>
      <c r="D33" s="1350" t="s">
        <v>169</v>
      </c>
      <c r="E33" s="1351"/>
      <c r="F33" s="1351"/>
      <c r="G33" s="1352"/>
      <c r="H33" s="1353" t="s">
        <v>181</v>
      </c>
      <c r="I33" s="1354"/>
      <c r="J33" s="665">
        <f>L33*(100%-$K$7)</f>
        <v>8016.75</v>
      </c>
      <c r="K33" s="666"/>
      <c r="L33" s="662">
        <v>8016.75</v>
      </c>
      <c r="M33" s="486"/>
      <c r="N33" s="486"/>
      <c r="O33" s="415"/>
      <c r="P33" s="75"/>
      <c r="Q33" s="632"/>
    </row>
    <row r="34" spans="1:17" ht="35.1" customHeight="1" x14ac:dyDescent="0.2">
      <c r="A34" s="1338" t="s">
        <v>177</v>
      </c>
      <c r="B34" s="1339"/>
      <c r="C34" s="1340"/>
      <c r="D34" s="1341" t="s">
        <v>178</v>
      </c>
      <c r="E34" s="1342"/>
      <c r="F34" s="1342"/>
      <c r="G34" s="1343"/>
      <c r="H34" s="1344" t="s">
        <v>179</v>
      </c>
      <c r="I34" s="1345"/>
      <c r="J34" s="204">
        <f>L34*(100%-$K$7)</f>
        <v>871.04</v>
      </c>
      <c r="K34" s="667"/>
      <c r="L34" s="668">
        <v>871.04</v>
      </c>
      <c r="M34" s="486"/>
      <c r="N34" s="486"/>
      <c r="O34" s="415"/>
      <c r="P34" s="75"/>
      <c r="Q34" s="632"/>
    </row>
    <row r="35" spans="1:17" x14ac:dyDescent="0.2">
      <c r="A35" s="582"/>
      <c r="B35" s="582"/>
      <c r="C35" s="582"/>
      <c r="D35" s="564"/>
      <c r="E35" s="564"/>
      <c r="F35" s="564"/>
      <c r="G35" s="564"/>
      <c r="H35" s="664"/>
      <c r="I35" s="664"/>
      <c r="J35" s="780"/>
      <c r="K35" s="667"/>
      <c r="L35" s="668"/>
      <c r="M35" s="486"/>
      <c r="N35" s="486"/>
      <c r="O35" s="415"/>
      <c r="P35" s="75"/>
      <c r="Q35" s="632"/>
    </row>
    <row r="36" spans="1:17" ht="14.1" customHeight="1" x14ac:dyDescent="0.2">
      <c r="A36" s="559" t="s">
        <v>21</v>
      </c>
      <c r="B36" s="559"/>
      <c r="C36" s="559"/>
      <c r="D36" s="559"/>
      <c r="E36" s="559"/>
      <c r="F36" s="559"/>
      <c r="G36" s="559"/>
      <c r="H36" s="559"/>
      <c r="I36" s="559"/>
      <c r="J36" s="486"/>
      <c r="K36" s="486"/>
      <c r="L36" s="559"/>
      <c r="M36" s="486"/>
      <c r="N36" s="486"/>
      <c r="O36" s="486"/>
    </row>
    <row r="37" spans="1:17" ht="14.1" customHeight="1" x14ac:dyDescent="0.2">
      <c r="A37" s="562" t="s">
        <v>23</v>
      </c>
      <c r="B37" s="559"/>
      <c r="C37" s="559"/>
      <c r="D37" s="559"/>
      <c r="E37" s="559"/>
      <c r="F37" s="559"/>
      <c r="G37" s="559"/>
      <c r="H37" s="559"/>
      <c r="I37" s="669" t="str">
        <f>'WM-ZHE'!K85</f>
        <v>Офис продаж:</v>
      </c>
      <c r="J37" s="486"/>
      <c r="K37" s="486"/>
      <c r="L37" s="562"/>
      <c r="M37" s="486"/>
      <c r="N37" s="486"/>
      <c r="O37" s="486"/>
    </row>
    <row r="38" spans="1:17" ht="14.1" customHeight="1" x14ac:dyDescent="0.2">
      <c r="A38" s="486" t="s">
        <v>25</v>
      </c>
      <c r="B38" s="486"/>
      <c r="C38" s="486"/>
      <c r="D38" s="486"/>
      <c r="E38" s="486"/>
      <c r="F38" s="486"/>
      <c r="G38" s="486"/>
      <c r="H38" s="486"/>
      <c r="I38" s="670" t="str">
        <f>'WM-ZHE'!K86</f>
        <v>105064, Москва</v>
      </c>
      <c r="J38" s="486"/>
      <c r="K38" s="486"/>
      <c r="L38" s="486"/>
      <c r="M38" s="486"/>
      <c r="N38" s="486"/>
      <c r="O38" s="486"/>
    </row>
    <row r="39" spans="1:17" ht="14.1" customHeight="1" x14ac:dyDescent="0.2">
      <c r="A39" s="1328" t="s">
        <v>172</v>
      </c>
      <c r="B39" s="1328"/>
      <c r="C39" s="1328"/>
      <c r="D39" s="1328"/>
      <c r="E39" s="1328"/>
      <c r="F39" s="1328"/>
      <c r="G39" s="1328"/>
      <c r="H39" s="1328"/>
      <c r="I39" s="670" t="str">
        <f>'WM-ZHE'!K87</f>
        <v>Земляной вал, 9</v>
      </c>
      <c r="J39" s="486"/>
      <c r="K39" s="486"/>
      <c r="L39" s="486"/>
      <c r="M39" s="486"/>
      <c r="N39" s="486"/>
      <c r="O39" s="486"/>
    </row>
    <row r="40" spans="1:17" ht="14.1" customHeight="1" x14ac:dyDescent="0.2">
      <c r="A40" s="562" t="s">
        <v>137</v>
      </c>
      <c r="B40" s="486"/>
      <c r="C40" s="486"/>
      <c r="D40" s="486"/>
      <c r="E40" s="486"/>
      <c r="F40" s="486"/>
      <c r="G40" s="486"/>
      <c r="H40" s="486"/>
      <c r="I40" s="670" t="str">
        <f>'WM-ZHE'!K88</f>
        <v>Бизнес-центр "СИТИДЕЛ", 10 этаж</v>
      </c>
      <c r="J40" s="486"/>
      <c r="K40" s="486"/>
      <c r="L40" s="486"/>
      <c r="M40" s="486"/>
      <c r="N40" s="486"/>
      <c r="O40" s="486"/>
    </row>
    <row r="41" spans="1:17" ht="14.1" customHeight="1" x14ac:dyDescent="0.2">
      <c r="A41" s="1328" t="s">
        <v>173</v>
      </c>
      <c r="B41" s="1328"/>
      <c r="C41" s="1328"/>
      <c r="D41" s="1328"/>
      <c r="E41" s="1328"/>
      <c r="F41" s="1328"/>
      <c r="G41" s="1328"/>
      <c r="H41" s="1328"/>
      <c r="I41" s="670" t="str">
        <f>'WM-ZHE'!K89</f>
        <v>тел.     +7(495) 995-77-55</v>
      </c>
      <c r="J41" s="486"/>
      <c r="K41" s="486"/>
      <c r="L41" s="486"/>
      <c r="M41" s="486"/>
      <c r="N41" s="486"/>
      <c r="O41" s="486"/>
    </row>
    <row r="42" spans="1:17" ht="14.1" customHeight="1" x14ac:dyDescent="0.2">
      <c r="A42" s="1346" t="s">
        <v>171</v>
      </c>
      <c r="B42" s="1346"/>
      <c r="C42" s="1346"/>
      <c r="D42" s="1346"/>
      <c r="E42" s="1346"/>
      <c r="F42" s="1346"/>
      <c r="G42" s="1346"/>
      <c r="H42" s="1346"/>
      <c r="I42" s="670" t="str">
        <f>'WM-ZHE'!K90</f>
        <v>факс   +7(495) 995 77 75</v>
      </c>
      <c r="J42" s="486"/>
      <c r="K42" s="486"/>
      <c r="L42" s="486"/>
      <c r="M42" s="486"/>
      <c r="N42" s="486"/>
      <c r="O42" s="486"/>
    </row>
    <row r="43" spans="1:17" x14ac:dyDescent="0.2">
      <c r="A43" s="1337"/>
      <c r="B43" s="1337"/>
      <c r="C43" s="1337"/>
      <c r="D43" s="1337"/>
      <c r="E43" s="1337"/>
      <c r="F43" s="1337"/>
      <c r="G43" s="1337"/>
      <c r="H43" s="1337"/>
      <c r="I43" s="1337"/>
      <c r="J43" s="486"/>
      <c r="K43" s="486"/>
      <c r="L43" s="486"/>
      <c r="M43" s="486"/>
      <c r="N43" s="486"/>
      <c r="O43" s="486"/>
    </row>
    <row r="44" spans="1:17" x14ac:dyDescent="0.2">
      <c r="A44" s="486"/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</row>
    <row r="45" spans="1:17" x14ac:dyDescent="0.2">
      <c r="A45" s="486"/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</row>
    <row r="46" spans="1:17" x14ac:dyDescent="0.2">
      <c r="A46" s="486"/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</row>
    <row r="47" spans="1:17" x14ac:dyDescent="0.2">
      <c r="A47" s="486"/>
      <c r="B47" s="486"/>
      <c r="C47" s="486"/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486"/>
      <c r="O47" s="486"/>
    </row>
    <row r="48" spans="1:17" x14ac:dyDescent="0.2">
      <c r="A48" s="486"/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</row>
    <row r="49" spans="1:15" x14ac:dyDescent="0.2">
      <c r="A49" s="486"/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</row>
    <row r="50" spans="1:15" x14ac:dyDescent="0.2">
      <c r="A50" s="486"/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</row>
    <row r="51" spans="1:15" x14ac:dyDescent="0.2">
      <c r="A51" s="486"/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</row>
    <row r="52" spans="1:15" x14ac:dyDescent="0.2">
      <c r="A52" s="486"/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</row>
    <row r="53" spans="1:15" x14ac:dyDescent="0.2">
      <c r="A53" s="486"/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</row>
    <row r="54" spans="1:15" x14ac:dyDescent="0.2">
      <c r="A54" s="486"/>
      <c r="B54" s="486"/>
      <c r="C54" s="486"/>
      <c r="D54" s="486"/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</row>
    <row r="55" spans="1:15" x14ac:dyDescent="0.2">
      <c r="A55" s="486"/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</row>
    <row r="56" spans="1:15" x14ac:dyDescent="0.2">
      <c r="A56" s="486"/>
      <c r="B56" s="486"/>
      <c r="C56" s="486"/>
      <c r="D56" s="486"/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</row>
    <row r="57" spans="1:15" x14ac:dyDescent="0.2">
      <c r="A57" s="486"/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</row>
    <row r="58" spans="1:15" x14ac:dyDescent="0.2">
      <c r="A58" s="486"/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</row>
    <row r="59" spans="1:15" x14ac:dyDescent="0.2">
      <c r="A59" s="486"/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</row>
    <row r="60" spans="1:15" x14ac:dyDescent="0.2">
      <c r="A60" s="486"/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486"/>
      <c r="O60" s="486"/>
    </row>
    <row r="61" spans="1:15" x14ac:dyDescent="0.2">
      <c r="A61" s="486"/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</row>
    <row r="62" spans="1:15" x14ac:dyDescent="0.2">
      <c r="A62" s="486"/>
      <c r="B62" s="486"/>
      <c r="C62" s="486"/>
      <c r="D62" s="486"/>
      <c r="E62" s="486"/>
      <c r="F62" s="486"/>
      <c r="G62" s="486"/>
      <c r="H62" s="486"/>
      <c r="I62" s="486"/>
      <c r="J62" s="486"/>
      <c r="K62" s="486"/>
      <c r="L62" s="486"/>
      <c r="M62" s="486"/>
      <c r="N62" s="486"/>
      <c r="O62" s="486"/>
    </row>
    <row r="63" spans="1:15" x14ac:dyDescent="0.2">
      <c r="A63" s="486"/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</row>
    <row r="64" spans="1:15" x14ac:dyDescent="0.2">
      <c r="A64" s="486"/>
      <c r="B64" s="486"/>
      <c r="C64" s="486"/>
      <c r="D64" s="486"/>
      <c r="E64" s="486"/>
      <c r="F64" s="486"/>
      <c r="G64" s="486"/>
      <c r="H64" s="486"/>
      <c r="I64" s="486"/>
      <c r="J64" s="486"/>
      <c r="K64" s="486"/>
      <c r="L64" s="486"/>
      <c r="M64" s="486"/>
      <c r="N64" s="486"/>
      <c r="O64" s="486"/>
    </row>
    <row r="65" spans="1:15" x14ac:dyDescent="0.2">
      <c r="A65" s="486"/>
      <c r="B65" s="486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</row>
    <row r="66" spans="1:15" x14ac:dyDescent="0.2">
      <c r="A66" s="486"/>
      <c r="B66" s="486"/>
      <c r="C66" s="486"/>
      <c r="D66" s="486"/>
      <c r="E66" s="486"/>
      <c r="F66" s="486"/>
      <c r="G66" s="486"/>
      <c r="H66" s="486"/>
      <c r="I66" s="486"/>
      <c r="J66" s="486"/>
      <c r="K66" s="486"/>
      <c r="L66" s="486"/>
      <c r="M66" s="486"/>
      <c r="N66" s="486"/>
      <c r="O66" s="486"/>
    </row>
    <row r="67" spans="1:15" x14ac:dyDescent="0.2">
      <c r="A67" s="486"/>
      <c r="B67" s="486"/>
      <c r="C67" s="486"/>
      <c r="D67" s="486"/>
      <c r="E67" s="486"/>
      <c r="F67" s="486"/>
      <c r="G67" s="486"/>
      <c r="H67" s="486"/>
      <c r="I67" s="486"/>
      <c r="J67" s="486"/>
      <c r="K67" s="486"/>
      <c r="L67" s="486"/>
      <c r="M67" s="486"/>
      <c r="N67" s="486"/>
      <c r="O67" s="486"/>
    </row>
    <row r="68" spans="1:15" x14ac:dyDescent="0.2">
      <c r="A68" s="486"/>
      <c r="B68" s="486"/>
      <c r="C68" s="486"/>
      <c r="D68" s="486"/>
      <c r="E68" s="486"/>
      <c r="F68" s="486"/>
      <c r="G68" s="486"/>
      <c r="H68" s="486"/>
      <c r="I68" s="486"/>
      <c r="J68" s="486"/>
      <c r="K68" s="486"/>
      <c r="L68" s="486"/>
      <c r="M68" s="486"/>
      <c r="N68" s="486"/>
      <c r="O68" s="486"/>
    </row>
    <row r="69" spans="1:15" x14ac:dyDescent="0.2">
      <c r="A69" s="486"/>
      <c r="B69" s="486"/>
      <c r="C69" s="486"/>
      <c r="D69" s="486"/>
      <c r="E69" s="486"/>
      <c r="F69" s="486"/>
      <c r="G69" s="486"/>
      <c r="H69" s="486"/>
      <c r="I69" s="486"/>
      <c r="J69" s="486"/>
      <c r="K69" s="486"/>
      <c r="L69" s="486"/>
      <c r="M69" s="486"/>
      <c r="N69" s="486"/>
      <c r="O69" s="486"/>
    </row>
    <row r="70" spans="1:15" x14ac:dyDescent="0.2">
      <c r="A70" s="486"/>
      <c r="B70" s="486"/>
      <c r="C70" s="486"/>
      <c r="D70" s="486"/>
      <c r="E70" s="486"/>
      <c r="F70" s="486"/>
      <c r="G70" s="486"/>
      <c r="H70" s="486"/>
      <c r="I70" s="486"/>
      <c r="J70" s="486"/>
      <c r="K70" s="486"/>
      <c r="L70" s="486"/>
      <c r="M70" s="486"/>
      <c r="N70" s="486"/>
      <c r="O70" s="486"/>
    </row>
    <row r="71" spans="1:15" x14ac:dyDescent="0.2">
      <c r="A71" s="486"/>
      <c r="B71" s="486"/>
      <c r="C71" s="486"/>
      <c r="D71" s="486"/>
      <c r="E71" s="486"/>
      <c r="F71" s="486"/>
      <c r="G71" s="486"/>
      <c r="H71" s="486"/>
      <c r="I71" s="486"/>
      <c r="J71" s="486"/>
      <c r="K71" s="486"/>
      <c r="L71" s="486"/>
      <c r="M71" s="486"/>
      <c r="N71" s="486"/>
      <c r="O71" s="486"/>
    </row>
    <row r="72" spans="1:15" x14ac:dyDescent="0.2">
      <c r="A72" s="486"/>
      <c r="B72" s="486"/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</row>
    <row r="73" spans="1:15" x14ac:dyDescent="0.2">
      <c r="A73" s="486"/>
      <c r="B73" s="486"/>
      <c r="C73" s="486"/>
      <c r="D73" s="486"/>
      <c r="E73" s="486"/>
      <c r="F73" s="486"/>
      <c r="G73" s="486"/>
      <c r="H73" s="486"/>
      <c r="I73" s="486"/>
      <c r="J73" s="486"/>
      <c r="K73" s="486"/>
      <c r="L73" s="486"/>
      <c r="M73" s="486"/>
      <c r="N73" s="486"/>
      <c r="O73" s="486"/>
    </row>
    <row r="74" spans="1:15" x14ac:dyDescent="0.2">
      <c r="A74" s="486"/>
      <c r="B74" s="486"/>
      <c r="C74" s="486"/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486"/>
      <c r="O74" s="486"/>
    </row>
    <row r="75" spans="1:15" x14ac:dyDescent="0.2">
      <c r="A75" s="486"/>
      <c r="B75" s="486"/>
      <c r="C75" s="486"/>
      <c r="D75" s="486"/>
      <c r="E75" s="486"/>
      <c r="F75" s="486"/>
      <c r="G75" s="486"/>
      <c r="H75" s="486"/>
      <c r="I75" s="486"/>
      <c r="J75" s="486"/>
      <c r="K75" s="486"/>
      <c r="L75" s="486"/>
      <c r="M75" s="486"/>
      <c r="N75" s="486"/>
      <c r="O75" s="486"/>
    </row>
    <row r="76" spans="1:15" x14ac:dyDescent="0.2">
      <c r="A76" s="486"/>
      <c r="B76" s="486"/>
      <c r="C76" s="486"/>
      <c r="D76" s="486"/>
      <c r="E76" s="486"/>
      <c r="F76" s="486"/>
      <c r="G76" s="486"/>
      <c r="H76" s="486"/>
      <c r="I76" s="486"/>
      <c r="J76" s="486"/>
      <c r="K76" s="486"/>
      <c r="L76" s="486"/>
      <c r="M76" s="486"/>
      <c r="N76" s="486"/>
      <c r="O76" s="486"/>
    </row>
    <row r="77" spans="1:15" x14ac:dyDescent="0.2">
      <c r="A77" s="486"/>
      <c r="B77" s="486"/>
      <c r="C77" s="486"/>
      <c r="D77" s="486"/>
      <c r="E77" s="486"/>
      <c r="F77" s="486"/>
      <c r="G77" s="486"/>
      <c r="H77" s="486"/>
      <c r="I77" s="486"/>
      <c r="J77" s="486"/>
      <c r="K77" s="486"/>
      <c r="L77" s="486"/>
      <c r="M77" s="486"/>
      <c r="N77" s="486"/>
      <c r="O77" s="486"/>
    </row>
    <row r="78" spans="1:15" x14ac:dyDescent="0.2">
      <c r="A78" s="486"/>
      <c r="B78" s="486"/>
      <c r="C78" s="486"/>
      <c r="D78" s="486"/>
      <c r="E78" s="486"/>
      <c r="F78" s="486"/>
      <c r="G78" s="486"/>
      <c r="H78" s="486"/>
      <c r="I78" s="486"/>
      <c r="J78" s="486"/>
      <c r="K78" s="486"/>
      <c r="L78" s="486"/>
      <c r="M78" s="486"/>
      <c r="N78" s="486"/>
      <c r="O78" s="486"/>
    </row>
    <row r="79" spans="1:15" x14ac:dyDescent="0.2">
      <c r="A79" s="486"/>
      <c r="B79" s="486"/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M79" s="486"/>
      <c r="N79" s="486"/>
      <c r="O79" s="486"/>
    </row>
    <row r="80" spans="1:15" x14ac:dyDescent="0.2">
      <c r="A80" s="486"/>
      <c r="B80" s="486"/>
      <c r="C80" s="486"/>
      <c r="D80" s="486"/>
      <c r="E80" s="486"/>
      <c r="F80" s="486"/>
      <c r="G80" s="486"/>
      <c r="H80" s="486"/>
      <c r="I80" s="486"/>
      <c r="J80" s="486"/>
      <c r="K80" s="486"/>
      <c r="L80" s="486"/>
      <c r="M80" s="486"/>
      <c r="N80" s="486"/>
      <c r="O80" s="486"/>
    </row>
    <row r="81" spans="1:15" x14ac:dyDescent="0.2">
      <c r="A81" s="486"/>
      <c r="B81" s="486"/>
      <c r="C81" s="486"/>
      <c r="D81" s="486"/>
      <c r="E81" s="486"/>
      <c r="F81" s="486"/>
      <c r="G81" s="486"/>
      <c r="H81" s="486"/>
      <c r="I81" s="486"/>
      <c r="J81" s="486"/>
      <c r="K81" s="486"/>
      <c r="L81" s="486"/>
      <c r="M81" s="486"/>
      <c r="N81" s="486"/>
      <c r="O81" s="486"/>
    </row>
    <row r="82" spans="1:15" x14ac:dyDescent="0.2">
      <c r="A82" s="486"/>
      <c r="B82" s="486"/>
      <c r="C82" s="486"/>
      <c r="D82" s="486"/>
      <c r="E82" s="486"/>
      <c r="F82" s="486"/>
      <c r="G82" s="486"/>
      <c r="H82" s="486"/>
      <c r="I82" s="486"/>
      <c r="J82" s="486"/>
      <c r="K82" s="486"/>
      <c r="L82" s="486"/>
      <c r="M82" s="486"/>
      <c r="N82" s="486"/>
      <c r="O82" s="486"/>
    </row>
    <row r="83" spans="1:15" x14ac:dyDescent="0.2">
      <c r="A83" s="486"/>
      <c r="B83" s="486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486"/>
      <c r="O83" s="486"/>
    </row>
    <row r="84" spans="1:15" x14ac:dyDescent="0.2">
      <c r="A84" s="486"/>
      <c r="B84" s="486"/>
      <c r="C84" s="486"/>
      <c r="D84" s="486"/>
      <c r="E84" s="486"/>
      <c r="F84" s="486"/>
      <c r="G84" s="486"/>
      <c r="H84" s="486"/>
      <c r="I84" s="486"/>
      <c r="J84" s="486"/>
      <c r="K84" s="486"/>
      <c r="L84" s="486"/>
      <c r="M84" s="486"/>
      <c r="N84" s="486"/>
      <c r="O84" s="486"/>
    </row>
    <row r="85" spans="1:15" x14ac:dyDescent="0.2">
      <c r="A85" s="486"/>
      <c r="B85" s="486"/>
      <c r="C85" s="486"/>
      <c r="D85" s="486"/>
      <c r="E85" s="486"/>
      <c r="F85" s="486"/>
      <c r="G85" s="486"/>
      <c r="H85" s="486"/>
      <c r="I85" s="486"/>
      <c r="J85" s="486"/>
      <c r="K85" s="486"/>
      <c r="L85" s="486"/>
      <c r="M85" s="486"/>
      <c r="N85" s="486"/>
      <c r="O85" s="486"/>
    </row>
    <row r="86" spans="1:15" x14ac:dyDescent="0.2">
      <c r="A86" s="486"/>
      <c r="B86" s="486"/>
      <c r="C86" s="486"/>
      <c r="D86" s="486"/>
      <c r="E86" s="486"/>
      <c r="F86" s="486"/>
      <c r="G86" s="486"/>
      <c r="H86" s="486"/>
      <c r="I86" s="486"/>
      <c r="J86" s="486"/>
      <c r="K86" s="486"/>
      <c r="L86" s="486"/>
      <c r="M86" s="486"/>
      <c r="N86" s="486"/>
      <c r="O86" s="486"/>
    </row>
    <row r="87" spans="1:15" x14ac:dyDescent="0.2">
      <c r="A87" s="486"/>
      <c r="B87" s="486"/>
      <c r="C87" s="486"/>
      <c r="D87" s="486"/>
      <c r="E87" s="486"/>
      <c r="F87" s="486"/>
      <c r="G87" s="486"/>
      <c r="H87" s="486"/>
      <c r="I87" s="486"/>
      <c r="J87" s="486"/>
      <c r="K87" s="486"/>
      <c r="L87" s="486"/>
      <c r="M87" s="486"/>
      <c r="N87" s="486"/>
      <c r="O87" s="486"/>
    </row>
    <row r="88" spans="1:15" x14ac:dyDescent="0.2">
      <c r="A88" s="486"/>
      <c r="B88" s="486"/>
      <c r="C88" s="486"/>
      <c r="D88" s="486"/>
      <c r="E88" s="486"/>
      <c r="F88" s="486"/>
      <c r="G88" s="486"/>
      <c r="H88" s="486"/>
      <c r="I88" s="486"/>
      <c r="J88" s="486"/>
      <c r="K88" s="486"/>
      <c r="L88" s="486"/>
      <c r="M88" s="486"/>
      <c r="N88" s="486"/>
      <c r="O88" s="486"/>
    </row>
    <row r="89" spans="1:15" x14ac:dyDescent="0.2">
      <c r="A89" s="486"/>
      <c r="B89" s="486"/>
      <c r="C89" s="486"/>
      <c r="D89" s="486"/>
      <c r="E89" s="486"/>
      <c r="F89" s="486"/>
      <c r="G89" s="486"/>
      <c r="H89" s="486"/>
      <c r="I89" s="486"/>
      <c r="J89" s="486"/>
      <c r="K89" s="486"/>
      <c r="L89" s="486"/>
      <c r="M89" s="486"/>
      <c r="N89" s="486"/>
      <c r="O89" s="486"/>
    </row>
    <row r="90" spans="1:15" x14ac:dyDescent="0.2">
      <c r="A90" s="486"/>
      <c r="B90" s="486"/>
      <c r="C90" s="486"/>
      <c r="D90" s="486"/>
      <c r="E90" s="486"/>
      <c r="F90" s="486"/>
      <c r="G90" s="486"/>
      <c r="H90" s="486"/>
      <c r="I90" s="486"/>
      <c r="J90" s="486"/>
      <c r="K90" s="486"/>
      <c r="L90" s="486"/>
      <c r="M90" s="486"/>
      <c r="N90" s="486"/>
      <c r="O90" s="486"/>
    </row>
    <row r="91" spans="1:15" x14ac:dyDescent="0.2">
      <c r="A91" s="486"/>
      <c r="B91" s="486"/>
      <c r="C91" s="486"/>
      <c r="D91" s="486"/>
      <c r="E91" s="486"/>
      <c r="F91" s="486"/>
      <c r="G91" s="486"/>
      <c r="H91" s="486"/>
      <c r="I91" s="486"/>
      <c r="J91" s="486"/>
      <c r="K91" s="486"/>
      <c r="L91" s="486"/>
      <c r="M91" s="486"/>
      <c r="N91" s="486"/>
      <c r="O91" s="486"/>
    </row>
    <row r="92" spans="1:15" x14ac:dyDescent="0.2">
      <c r="A92" s="486"/>
      <c r="B92" s="486"/>
      <c r="C92" s="486"/>
      <c r="D92" s="486"/>
      <c r="E92" s="486"/>
      <c r="F92" s="486"/>
      <c r="G92" s="486"/>
      <c r="H92" s="486"/>
      <c r="I92" s="486"/>
      <c r="J92" s="486"/>
      <c r="K92" s="486"/>
      <c r="L92" s="486"/>
      <c r="M92" s="486"/>
      <c r="N92" s="486"/>
      <c r="O92" s="486"/>
    </row>
    <row r="93" spans="1:15" x14ac:dyDescent="0.2">
      <c r="A93" s="486"/>
      <c r="B93" s="486"/>
      <c r="C93" s="486"/>
      <c r="D93" s="486"/>
      <c r="E93" s="486"/>
      <c r="F93" s="486"/>
      <c r="G93" s="486"/>
      <c r="H93" s="486"/>
      <c r="I93" s="486"/>
      <c r="J93" s="486"/>
      <c r="K93" s="486"/>
      <c r="L93" s="486"/>
      <c r="M93" s="486"/>
      <c r="N93" s="486"/>
      <c r="O93" s="486"/>
    </row>
    <row r="94" spans="1:15" x14ac:dyDescent="0.2">
      <c r="A94" s="486"/>
      <c r="B94" s="486"/>
      <c r="C94" s="486"/>
      <c r="D94" s="486"/>
      <c r="E94" s="486"/>
      <c r="F94" s="486"/>
      <c r="G94" s="486"/>
      <c r="H94" s="486"/>
      <c r="I94" s="486"/>
      <c r="J94" s="486"/>
      <c r="K94" s="486"/>
      <c r="L94" s="486"/>
      <c r="M94" s="486"/>
      <c r="N94" s="486"/>
      <c r="O94" s="486"/>
    </row>
    <row r="95" spans="1:15" x14ac:dyDescent="0.2">
      <c r="A95" s="486"/>
      <c r="B95" s="486"/>
      <c r="C95" s="486"/>
      <c r="D95" s="486"/>
      <c r="E95" s="486"/>
      <c r="F95" s="486"/>
      <c r="G95" s="486"/>
      <c r="H95" s="486"/>
      <c r="I95" s="486"/>
      <c r="J95" s="486"/>
      <c r="K95" s="486"/>
      <c r="L95" s="486"/>
      <c r="M95" s="486"/>
      <c r="N95" s="486"/>
      <c r="O95" s="486"/>
    </row>
    <row r="96" spans="1:15" x14ac:dyDescent="0.2">
      <c r="A96" s="486"/>
      <c r="B96" s="486"/>
      <c r="C96" s="486"/>
      <c r="D96" s="486"/>
      <c r="E96" s="486"/>
      <c r="F96" s="486"/>
      <c r="G96" s="486"/>
      <c r="H96" s="486"/>
      <c r="I96" s="486"/>
      <c r="J96" s="486"/>
      <c r="K96" s="486"/>
      <c r="L96" s="486"/>
      <c r="M96" s="486"/>
      <c r="N96" s="486"/>
      <c r="O96" s="486"/>
    </row>
    <row r="97" spans="1:15" x14ac:dyDescent="0.2">
      <c r="A97" s="486"/>
      <c r="B97" s="486"/>
      <c r="C97" s="486"/>
      <c r="D97" s="486"/>
      <c r="E97" s="486"/>
      <c r="F97" s="486"/>
      <c r="G97" s="486"/>
      <c r="H97" s="486"/>
      <c r="I97" s="486"/>
      <c r="J97" s="486"/>
      <c r="K97" s="486"/>
      <c r="L97" s="486"/>
      <c r="M97" s="486"/>
      <c r="N97" s="486"/>
      <c r="O97" s="486"/>
    </row>
    <row r="98" spans="1:15" x14ac:dyDescent="0.2">
      <c r="A98" s="486"/>
      <c r="B98" s="486"/>
      <c r="C98" s="486"/>
      <c r="D98" s="486"/>
      <c r="E98" s="486"/>
      <c r="F98" s="486"/>
      <c r="G98" s="486"/>
      <c r="H98" s="486"/>
      <c r="I98" s="486"/>
      <c r="J98" s="486"/>
      <c r="K98" s="486"/>
      <c r="L98" s="486"/>
      <c r="M98" s="486"/>
      <c r="N98" s="486"/>
      <c r="O98" s="486"/>
    </row>
    <row r="99" spans="1:15" x14ac:dyDescent="0.2">
      <c r="A99" s="486"/>
      <c r="B99" s="486"/>
      <c r="C99" s="486"/>
      <c r="D99" s="486"/>
      <c r="E99" s="486"/>
      <c r="F99" s="486"/>
      <c r="G99" s="486"/>
      <c r="H99" s="486"/>
      <c r="I99" s="486"/>
      <c r="J99" s="486"/>
      <c r="K99" s="486"/>
      <c r="L99" s="486"/>
      <c r="M99" s="486"/>
      <c r="N99" s="486"/>
      <c r="O99" s="486"/>
    </row>
    <row r="100" spans="1:15" x14ac:dyDescent="0.2">
      <c r="A100" s="486"/>
      <c r="B100" s="486"/>
      <c r="C100" s="486"/>
      <c r="D100" s="486"/>
      <c r="E100" s="486"/>
      <c r="F100" s="486"/>
      <c r="G100" s="486"/>
      <c r="H100" s="486"/>
      <c r="I100" s="486"/>
      <c r="J100" s="486"/>
      <c r="K100" s="486"/>
      <c r="L100" s="486"/>
      <c r="M100" s="486"/>
      <c r="N100" s="486"/>
      <c r="O100" s="486"/>
    </row>
    <row r="101" spans="1:15" x14ac:dyDescent="0.2">
      <c r="A101" s="486"/>
      <c r="B101" s="486"/>
      <c r="C101" s="486"/>
      <c r="D101" s="486"/>
      <c r="E101" s="486"/>
      <c r="F101" s="486"/>
      <c r="G101" s="486"/>
      <c r="H101" s="486"/>
      <c r="I101" s="486"/>
      <c r="J101" s="486"/>
      <c r="K101" s="486"/>
      <c r="L101" s="486"/>
      <c r="M101" s="486"/>
      <c r="N101" s="486"/>
      <c r="O101" s="486"/>
    </row>
    <row r="102" spans="1:15" x14ac:dyDescent="0.2">
      <c r="A102" s="486"/>
      <c r="B102" s="486"/>
      <c r="C102" s="486"/>
      <c r="D102" s="486"/>
      <c r="E102" s="486"/>
      <c r="F102" s="486"/>
      <c r="G102" s="486"/>
      <c r="H102" s="486"/>
      <c r="I102" s="486"/>
      <c r="J102" s="486"/>
      <c r="K102" s="486"/>
      <c r="L102" s="486"/>
      <c r="M102" s="486"/>
      <c r="N102" s="486"/>
      <c r="O102" s="486"/>
    </row>
    <row r="103" spans="1:15" x14ac:dyDescent="0.2">
      <c r="A103" s="486"/>
      <c r="B103" s="486"/>
      <c r="C103" s="486"/>
      <c r="D103" s="486"/>
      <c r="E103" s="486"/>
      <c r="F103" s="486"/>
      <c r="G103" s="486"/>
      <c r="H103" s="486"/>
      <c r="I103" s="486"/>
      <c r="J103" s="486"/>
      <c r="K103" s="486"/>
      <c r="L103" s="486"/>
      <c r="M103" s="486"/>
      <c r="N103" s="486"/>
      <c r="O103" s="486"/>
    </row>
    <row r="104" spans="1:15" x14ac:dyDescent="0.2">
      <c r="A104" s="486"/>
      <c r="B104" s="486"/>
      <c r="C104" s="486"/>
      <c r="D104" s="486"/>
      <c r="E104" s="486"/>
      <c r="F104" s="486"/>
      <c r="G104" s="486"/>
      <c r="H104" s="486"/>
      <c r="I104" s="486"/>
      <c r="J104" s="486"/>
      <c r="K104" s="486"/>
      <c r="L104" s="486"/>
      <c r="M104" s="486"/>
      <c r="N104" s="486"/>
      <c r="O104" s="486"/>
    </row>
    <row r="105" spans="1:15" x14ac:dyDescent="0.2">
      <c r="A105" s="486"/>
      <c r="B105" s="486"/>
      <c r="C105" s="486"/>
      <c r="D105" s="486"/>
      <c r="E105" s="486"/>
      <c r="F105" s="486"/>
      <c r="G105" s="486"/>
      <c r="H105" s="486"/>
      <c r="I105" s="486"/>
      <c r="J105" s="486"/>
      <c r="K105" s="486"/>
      <c r="L105" s="486"/>
      <c r="M105" s="486"/>
      <c r="N105" s="486"/>
      <c r="O105" s="486"/>
    </row>
    <row r="106" spans="1:15" x14ac:dyDescent="0.2">
      <c r="A106" s="486"/>
      <c r="B106" s="486"/>
      <c r="C106" s="486"/>
      <c r="D106" s="486"/>
      <c r="E106" s="486"/>
      <c r="F106" s="486"/>
      <c r="G106" s="486"/>
      <c r="H106" s="486"/>
      <c r="I106" s="486"/>
      <c r="J106" s="486"/>
      <c r="K106" s="486"/>
      <c r="L106" s="486"/>
      <c r="M106" s="486"/>
      <c r="N106" s="486"/>
      <c r="O106" s="486"/>
    </row>
    <row r="107" spans="1:15" x14ac:dyDescent="0.2">
      <c r="A107" s="486"/>
      <c r="B107" s="486"/>
      <c r="C107" s="486"/>
      <c r="D107" s="486"/>
      <c r="E107" s="486"/>
      <c r="F107" s="486"/>
      <c r="G107" s="486"/>
      <c r="H107" s="486"/>
      <c r="I107" s="486"/>
      <c r="J107" s="486"/>
      <c r="K107" s="486"/>
      <c r="L107" s="486"/>
      <c r="M107" s="486"/>
      <c r="N107" s="486"/>
      <c r="O107" s="486"/>
    </row>
    <row r="108" spans="1:15" x14ac:dyDescent="0.2">
      <c r="A108" s="486"/>
      <c r="B108" s="486"/>
      <c r="C108" s="486"/>
      <c r="D108" s="486"/>
      <c r="E108" s="486"/>
      <c r="F108" s="486"/>
      <c r="G108" s="486"/>
      <c r="H108" s="486"/>
      <c r="I108" s="486"/>
      <c r="J108" s="486"/>
      <c r="K108" s="486"/>
      <c r="L108" s="486"/>
      <c r="M108" s="486"/>
      <c r="N108" s="486"/>
      <c r="O108" s="486"/>
    </row>
    <row r="109" spans="1:15" x14ac:dyDescent="0.2">
      <c r="A109" s="486"/>
      <c r="B109" s="486"/>
      <c r="C109" s="486"/>
      <c r="D109" s="486"/>
      <c r="E109" s="486"/>
      <c r="F109" s="486"/>
      <c r="G109" s="486"/>
      <c r="H109" s="486"/>
      <c r="I109" s="486"/>
      <c r="J109" s="486"/>
      <c r="K109" s="486"/>
      <c r="L109" s="486"/>
      <c r="M109" s="486"/>
      <c r="N109" s="486"/>
      <c r="O109" s="486"/>
    </row>
    <row r="110" spans="1:15" x14ac:dyDescent="0.2">
      <c r="A110" s="486"/>
      <c r="B110" s="486"/>
      <c r="C110" s="486"/>
      <c r="D110" s="486"/>
      <c r="E110" s="486"/>
      <c r="F110" s="486"/>
      <c r="G110" s="486"/>
      <c r="H110" s="486"/>
      <c r="I110" s="486"/>
      <c r="J110" s="486"/>
      <c r="K110" s="486"/>
      <c r="L110" s="486"/>
      <c r="M110" s="486"/>
      <c r="N110" s="486"/>
      <c r="O110" s="486"/>
    </row>
    <row r="111" spans="1:15" x14ac:dyDescent="0.2">
      <c r="A111" s="486"/>
      <c r="B111" s="486"/>
      <c r="C111" s="486"/>
      <c r="D111" s="486"/>
      <c r="E111" s="486"/>
      <c r="F111" s="486"/>
      <c r="G111" s="486"/>
      <c r="H111" s="486"/>
      <c r="I111" s="486"/>
      <c r="J111" s="486"/>
      <c r="K111" s="486"/>
      <c r="L111" s="486"/>
      <c r="M111" s="486"/>
      <c r="N111" s="486"/>
      <c r="O111" s="486"/>
    </row>
    <row r="112" spans="1:15" x14ac:dyDescent="0.2">
      <c r="A112" s="486"/>
      <c r="B112" s="486"/>
      <c r="C112" s="486"/>
      <c r="D112" s="486"/>
      <c r="E112" s="486"/>
      <c r="F112" s="486"/>
      <c r="G112" s="486"/>
      <c r="H112" s="486"/>
      <c r="I112" s="486"/>
      <c r="J112" s="486"/>
      <c r="K112" s="486"/>
      <c r="L112" s="486"/>
      <c r="M112" s="486"/>
      <c r="N112" s="486"/>
      <c r="O112" s="486"/>
    </row>
  </sheetData>
  <sheetProtection formatCells="0" formatColumns="0" formatRows="0"/>
  <mergeCells count="35">
    <mergeCell ref="A33:C33"/>
    <mergeCell ref="D33:G33"/>
    <mergeCell ref="H33:I33"/>
    <mergeCell ref="A10:C19"/>
    <mergeCell ref="A20:C23"/>
    <mergeCell ref="A24:C25"/>
    <mergeCell ref="D31:G32"/>
    <mergeCell ref="H31:I32"/>
    <mergeCell ref="H27:I28"/>
    <mergeCell ref="A27:C28"/>
    <mergeCell ref="D27:F27"/>
    <mergeCell ref="G27:G28"/>
    <mergeCell ref="A29:C29"/>
    <mergeCell ref="H29:I29"/>
    <mergeCell ref="D29:G29"/>
    <mergeCell ref="A31:C32"/>
    <mergeCell ref="A43:I43"/>
    <mergeCell ref="A34:C34"/>
    <mergeCell ref="D34:G34"/>
    <mergeCell ref="H34:I34"/>
    <mergeCell ref="A39:H39"/>
    <mergeCell ref="A41:H41"/>
    <mergeCell ref="A42:H42"/>
    <mergeCell ref="A2:K2"/>
    <mergeCell ref="A1:K1"/>
    <mergeCell ref="A3:K3"/>
    <mergeCell ref="A4:K4"/>
    <mergeCell ref="J8:K8"/>
    <mergeCell ref="A5:K5"/>
    <mergeCell ref="A7:I7"/>
    <mergeCell ref="A8:C9"/>
    <mergeCell ref="D8:F8"/>
    <mergeCell ref="G8:G9"/>
    <mergeCell ref="H8:H9"/>
    <mergeCell ref="I8:I9"/>
  </mergeCells>
  <pageMargins left="1.68" right="1.46" top="0.43" bottom="0.42" header="0.18" footer="0.26"/>
  <pageSetup paperSize="9" scale="8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AE116"/>
  <sheetViews>
    <sheetView view="pageBreakPreview" zoomScale="75" zoomScaleNormal="100" zoomScaleSheetLayoutView="75" workbookViewId="0">
      <selection activeCell="N6" sqref="N6"/>
    </sheetView>
  </sheetViews>
  <sheetFormatPr defaultRowHeight="12.75" x14ac:dyDescent="0.2"/>
  <cols>
    <col min="1" max="1" width="11.7109375" style="536" customWidth="1"/>
    <col min="2" max="13" width="10.7109375" style="536" customWidth="1"/>
    <col min="14" max="14" width="11.7109375" style="536" customWidth="1"/>
    <col min="15" max="15" width="10.7109375" style="558" hidden="1" customWidth="1"/>
    <col min="16" max="29" width="9.140625" style="536" hidden="1" customWidth="1"/>
    <col min="30" max="30" width="9.140625" style="536" customWidth="1"/>
    <col min="31" max="31" width="6" style="1020" customWidth="1"/>
    <col min="32" max="16384" width="9.140625" style="536"/>
  </cols>
  <sheetData>
    <row r="1" spans="1:31" s="606" customFormat="1" ht="15.95" customHeight="1" x14ac:dyDescent="0.2">
      <c r="A1" s="1322" t="s">
        <v>0</v>
      </c>
      <c r="B1" s="1322"/>
      <c r="C1" s="1322"/>
      <c r="D1" s="1322"/>
      <c r="E1" s="1322"/>
      <c r="F1" s="1322"/>
      <c r="G1" s="1322"/>
      <c r="H1" s="1322"/>
      <c r="I1" s="1322"/>
      <c r="J1" s="1322"/>
      <c r="K1" s="1322"/>
      <c r="L1" s="1322"/>
      <c r="M1" s="1322"/>
      <c r="N1" s="1322"/>
      <c r="O1" s="605"/>
      <c r="AE1" s="1019"/>
    </row>
    <row r="2" spans="1:31" s="606" customFormat="1" ht="15.95" customHeight="1" x14ac:dyDescent="0.2">
      <c r="A2" s="1319" t="s">
        <v>1</v>
      </c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  <c r="M2" s="1319"/>
      <c r="N2" s="1319"/>
      <c r="O2" s="605"/>
      <c r="AE2" s="1019"/>
    </row>
    <row r="3" spans="1:31" s="606" customFormat="1" ht="15.95" customHeight="1" x14ac:dyDescent="0.2">
      <c r="A3" s="1321">
        <f>'WM-ZHE'!A4:M4</f>
        <v>42370</v>
      </c>
      <c r="B3" s="1319"/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605"/>
      <c r="AE3" s="1073"/>
    </row>
    <row r="4" spans="1:31" s="606" customFormat="1" ht="15.95" customHeight="1" x14ac:dyDescent="0.2">
      <c r="A4" s="1383" t="s">
        <v>220</v>
      </c>
      <c r="B4" s="1383"/>
      <c r="C4" s="1383"/>
      <c r="D4" s="1383"/>
      <c r="E4" s="1383"/>
      <c r="F4" s="1383"/>
      <c r="G4" s="1383"/>
      <c r="H4" s="1383"/>
      <c r="I4" s="1383"/>
      <c r="J4" s="1383"/>
      <c r="K4" s="1383"/>
      <c r="L4" s="1383"/>
      <c r="M4" s="1383"/>
      <c r="N4" s="1383"/>
      <c r="O4" s="607"/>
      <c r="AE4" s="1073"/>
    </row>
    <row r="5" spans="1:31" s="606" customFormat="1" ht="15.95" customHeight="1" x14ac:dyDescent="0.2">
      <c r="A5" s="1383" t="s">
        <v>208</v>
      </c>
      <c r="B5" s="1383"/>
      <c r="C5" s="1383"/>
      <c r="D5" s="1383"/>
      <c r="E5" s="1383"/>
      <c r="F5" s="1383"/>
      <c r="G5" s="1383"/>
      <c r="H5" s="1383"/>
      <c r="I5" s="1383"/>
      <c r="J5" s="1383"/>
      <c r="K5" s="1383"/>
      <c r="L5" s="1383"/>
      <c r="M5" s="1383"/>
      <c r="N5" s="1383"/>
      <c r="O5" s="607"/>
      <c r="AE5" s="1073"/>
    </row>
    <row r="6" spans="1:31" s="609" customFormat="1" ht="15.75" customHeight="1" x14ac:dyDescent="0.2">
      <c r="A6" s="608"/>
      <c r="B6" s="608"/>
      <c r="C6" s="608"/>
      <c r="D6" s="608"/>
      <c r="E6" s="608"/>
      <c r="F6" s="608"/>
      <c r="G6" s="608"/>
      <c r="H6" s="608"/>
      <c r="I6" s="608"/>
      <c r="J6" s="608"/>
      <c r="L6" s="1381" t="s">
        <v>183</v>
      </c>
      <c r="M6" s="1382"/>
      <c r="N6" s="610">
        <v>0</v>
      </c>
      <c r="O6" s="322"/>
      <c r="AE6" s="1019"/>
    </row>
    <row r="7" spans="1:31" ht="15.95" customHeight="1" x14ac:dyDescent="0.2">
      <c r="A7" s="1386" t="s">
        <v>184</v>
      </c>
      <c r="B7" s="1326" t="s">
        <v>185</v>
      </c>
      <c r="C7" s="1388"/>
      <c r="D7" s="1388"/>
      <c r="E7" s="1388"/>
      <c r="F7" s="1388"/>
      <c r="G7" s="1388"/>
      <c r="H7" s="1388"/>
      <c r="I7" s="1388"/>
      <c r="J7" s="1388"/>
      <c r="K7" s="1388"/>
      <c r="L7" s="1388"/>
      <c r="M7" s="1388"/>
      <c r="N7" s="1327"/>
      <c r="O7" s="608"/>
      <c r="P7" s="1386" t="s">
        <v>184</v>
      </c>
      <c r="Q7" s="1326" t="s">
        <v>185</v>
      </c>
      <c r="R7" s="1388"/>
      <c r="S7" s="1388"/>
      <c r="T7" s="1388"/>
      <c r="U7" s="1388"/>
      <c r="V7" s="1388"/>
      <c r="W7" s="1388"/>
      <c r="X7" s="1388"/>
      <c r="Y7" s="1388"/>
      <c r="Z7" s="1388"/>
      <c r="AA7" s="1388"/>
      <c r="AB7" s="1388"/>
      <c r="AC7" s="1327"/>
    </row>
    <row r="8" spans="1:31" ht="15.95" customHeight="1" x14ac:dyDescent="0.2">
      <c r="A8" s="1387"/>
      <c r="B8" s="539">
        <v>20</v>
      </c>
      <c r="C8" s="539">
        <v>25</v>
      </c>
      <c r="D8" s="539">
        <v>30</v>
      </c>
      <c r="E8" s="539">
        <v>35</v>
      </c>
      <c r="F8" s="539">
        <v>40</v>
      </c>
      <c r="G8" s="539">
        <v>45</v>
      </c>
      <c r="H8" s="539">
        <v>50</v>
      </c>
      <c r="I8" s="539">
        <v>55</v>
      </c>
      <c r="J8" s="539">
        <v>60</v>
      </c>
      <c r="K8" s="539">
        <v>65</v>
      </c>
      <c r="L8" s="539">
        <v>70</v>
      </c>
      <c r="M8" s="539">
        <v>75</v>
      </c>
      <c r="N8" s="539">
        <v>80</v>
      </c>
      <c r="O8" s="554"/>
      <c r="P8" s="1387"/>
      <c r="Q8" s="539">
        <v>20</v>
      </c>
      <c r="R8" s="539">
        <v>25</v>
      </c>
      <c r="S8" s="539">
        <v>30</v>
      </c>
      <c r="T8" s="539">
        <v>35</v>
      </c>
      <c r="U8" s="539">
        <v>40</v>
      </c>
      <c r="V8" s="539">
        <v>45</v>
      </c>
      <c r="W8" s="539">
        <v>50</v>
      </c>
      <c r="X8" s="539">
        <v>55</v>
      </c>
      <c r="Y8" s="539">
        <v>60</v>
      </c>
      <c r="Z8" s="539">
        <v>65</v>
      </c>
      <c r="AA8" s="539">
        <v>70</v>
      </c>
      <c r="AB8" s="539">
        <v>75</v>
      </c>
      <c r="AC8" s="539">
        <v>80</v>
      </c>
    </row>
    <row r="9" spans="1:31" ht="14.1" customHeight="1" x14ac:dyDescent="0.2">
      <c r="A9" s="786">
        <v>18</v>
      </c>
      <c r="B9" s="787">
        <f>IF(Q9&lt;&gt;0,Q9*(1-$N$6)," ")</f>
        <v>107.7</v>
      </c>
      <c r="C9" s="787">
        <f t="shared" ref="C9:N24" si="0">IF(R9&lt;&gt;0,R9*(1-$N$6)," ")</f>
        <v>144.49</v>
      </c>
      <c r="D9" s="787" t="str">
        <f t="shared" si="0"/>
        <v xml:space="preserve"> </v>
      </c>
      <c r="E9" s="787" t="str">
        <f t="shared" si="0"/>
        <v xml:space="preserve"> </v>
      </c>
      <c r="F9" s="787" t="str">
        <f t="shared" si="0"/>
        <v xml:space="preserve"> </v>
      </c>
      <c r="G9" s="787" t="str">
        <f t="shared" si="0"/>
        <v xml:space="preserve"> </v>
      </c>
      <c r="H9" s="787" t="str">
        <f t="shared" si="0"/>
        <v xml:space="preserve"> </v>
      </c>
      <c r="I9" s="787" t="str">
        <f t="shared" si="0"/>
        <v xml:space="preserve"> </v>
      </c>
      <c r="J9" s="787" t="str">
        <f t="shared" si="0"/>
        <v xml:space="preserve"> </v>
      </c>
      <c r="K9" s="787" t="str">
        <f t="shared" si="0"/>
        <v xml:space="preserve"> </v>
      </c>
      <c r="L9" s="787" t="str">
        <f t="shared" si="0"/>
        <v xml:space="preserve"> </v>
      </c>
      <c r="M9" s="787" t="str">
        <f t="shared" si="0"/>
        <v xml:space="preserve"> </v>
      </c>
      <c r="N9" s="787" t="str">
        <f t="shared" si="0"/>
        <v xml:space="preserve"> </v>
      </c>
      <c r="O9" s="612"/>
      <c r="P9" s="611">
        <v>18</v>
      </c>
      <c r="Q9" s="613">
        <v>107.7</v>
      </c>
      <c r="R9" s="613">
        <v>144.49</v>
      </c>
      <c r="S9" s="613">
        <v>0</v>
      </c>
      <c r="T9" s="613">
        <v>0</v>
      </c>
      <c r="U9" s="613">
        <v>0</v>
      </c>
      <c r="V9" s="613">
        <v>0</v>
      </c>
      <c r="W9" s="613">
        <v>0</v>
      </c>
      <c r="X9" s="613">
        <v>0</v>
      </c>
      <c r="Y9" s="613">
        <v>0</v>
      </c>
      <c r="Z9" s="613">
        <v>0</v>
      </c>
      <c r="AA9" s="613">
        <v>0</v>
      </c>
      <c r="AB9" s="613">
        <v>0</v>
      </c>
      <c r="AC9" s="614">
        <v>0</v>
      </c>
    </row>
    <row r="10" spans="1:31" ht="13.5" customHeight="1" x14ac:dyDescent="0.2">
      <c r="A10" s="611">
        <v>22</v>
      </c>
      <c r="B10" s="788">
        <f t="shared" ref="B10:B33" si="1">IF(Q10&lt;&gt;0,Q10*(1-$N$6)," ")</f>
        <v>124.05</v>
      </c>
      <c r="C10" s="788" t="str">
        <f t="shared" si="0"/>
        <v xml:space="preserve"> </v>
      </c>
      <c r="D10" s="788">
        <f t="shared" si="0"/>
        <v>216.74</v>
      </c>
      <c r="E10" s="788" t="str">
        <f t="shared" si="0"/>
        <v xml:space="preserve"> </v>
      </c>
      <c r="F10" s="788" t="str">
        <f t="shared" si="0"/>
        <v xml:space="preserve"> </v>
      </c>
      <c r="G10" s="788" t="str">
        <f t="shared" si="0"/>
        <v xml:space="preserve"> </v>
      </c>
      <c r="H10" s="788" t="str">
        <f t="shared" si="0"/>
        <v xml:space="preserve"> </v>
      </c>
      <c r="I10" s="788" t="str">
        <f t="shared" si="0"/>
        <v xml:space="preserve"> </v>
      </c>
      <c r="J10" s="788" t="str">
        <f t="shared" si="0"/>
        <v xml:space="preserve"> </v>
      </c>
      <c r="K10" s="788" t="str">
        <f t="shared" si="0"/>
        <v xml:space="preserve"> </v>
      </c>
      <c r="L10" s="788">
        <f t="shared" si="0"/>
        <v>794.69</v>
      </c>
      <c r="M10" s="788" t="str">
        <f t="shared" si="0"/>
        <v xml:space="preserve"> </v>
      </c>
      <c r="N10" s="788">
        <f t="shared" si="0"/>
        <v>910.55</v>
      </c>
      <c r="O10" s="615"/>
      <c r="P10" s="611">
        <v>22</v>
      </c>
      <c r="Q10" s="613">
        <v>124.05</v>
      </c>
      <c r="R10" s="613">
        <v>0</v>
      </c>
      <c r="S10" s="613">
        <v>216.74</v>
      </c>
      <c r="T10" s="613">
        <v>0</v>
      </c>
      <c r="U10" s="613">
        <v>0</v>
      </c>
      <c r="V10" s="613">
        <v>0</v>
      </c>
      <c r="W10" s="613">
        <v>0</v>
      </c>
      <c r="X10" s="613">
        <v>0</v>
      </c>
      <c r="Y10" s="613">
        <v>0</v>
      </c>
      <c r="Z10" s="613">
        <v>0</v>
      </c>
      <c r="AA10" s="613">
        <v>794.69</v>
      </c>
      <c r="AB10" s="613">
        <v>0</v>
      </c>
      <c r="AC10" s="614">
        <v>910.55</v>
      </c>
    </row>
    <row r="11" spans="1:31" ht="14.1" customHeight="1" x14ac:dyDescent="0.2">
      <c r="A11" s="611">
        <v>28</v>
      </c>
      <c r="B11" s="788">
        <f t="shared" si="1"/>
        <v>140.41</v>
      </c>
      <c r="C11" s="788">
        <f t="shared" si="0"/>
        <v>170.39</v>
      </c>
      <c r="D11" s="788">
        <f t="shared" si="0"/>
        <v>252.17</v>
      </c>
      <c r="E11" s="788" t="str">
        <f t="shared" si="0"/>
        <v xml:space="preserve"> </v>
      </c>
      <c r="F11" s="788">
        <f t="shared" si="0"/>
        <v>376.22</v>
      </c>
      <c r="G11" s="788" t="str">
        <f t="shared" si="0"/>
        <v xml:space="preserve"> </v>
      </c>
      <c r="H11" s="788">
        <f t="shared" si="0"/>
        <v>440.28</v>
      </c>
      <c r="I11" s="788" t="str">
        <f t="shared" si="0"/>
        <v xml:space="preserve"> </v>
      </c>
      <c r="J11" s="788" t="str">
        <f t="shared" si="0"/>
        <v xml:space="preserve"> </v>
      </c>
      <c r="K11" s="788" t="str">
        <f t="shared" si="0"/>
        <v xml:space="preserve"> </v>
      </c>
      <c r="L11" s="788" t="str">
        <f t="shared" si="0"/>
        <v xml:space="preserve"> </v>
      </c>
      <c r="M11" s="788">
        <f>IF(AB11&lt;&gt;0,AB11*(1-$N$6)," ")</f>
        <v>917.37</v>
      </c>
      <c r="N11" s="788">
        <f t="shared" si="0"/>
        <v>955.53</v>
      </c>
      <c r="O11" s="615"/>
      <c r="P11" s="611">
        <v>28</v>
      </c>
      <c r="Q11" s="613">
        <v>140.41</v>
      </c>
      <c r="R11" s="613">
        <v>170.39</v>
      </c>
      <c r="S11" s="613">
        <v>252.17</v>
      </c>
      <c r="T11" s="613">
        <v>0</v>
      </c>
      <c r="U11" s="613">
        <v>376.22</v>
      </c>
      <c r="V11" s="613">
        <v>0</v>
      </c>
      <c r="W11" s="613">
        <v>440.28</v>
      </c>
      <c r="X11" s="613">
        <v>0</v>
      </c>
      <c r="Y11" s="613">
        <v>0</v>
      </c>
      <c r="Z11" s="613">
        <v>0</v>
      </c>
      <c r="AA11" s="613">
        <v>0</v>
      </c>
      <c r="AB11" s="613">
        <v>917.37</v>
      </c>
      <c r="AC11" s="614">
        <v>955.53</v>
      </c>
      <c r="AE11" s="1019"/>
    </row>
    <row r="12" spans="1:31" ht="14.1" customHeight="1" x14ac:dyDescent="0.2">
      <c r="A12" s="611">
        <v>30</v>
      </c>
      <c r="B12" s="788">
        <f t="shared" si="1"/>
        <v>151.31</v>
      </c>
      <c r="C12" s="788" t="str">
        <f t="shared" si="0"/>
        <v xml:space="preserve"> </v>
      </c>
      <c r="D12" s="788">
        <f t="shared" si="0"/>
        <v>230.36</v>
      </c>
      <c r="E12" s="788" t="str">
        <f t="shared" si="0"/>
        <v xml:space="preserve"> </v>
      </c>
      <c r="F12" s="788">
        <f t="shared" si="0"/>
        <v>333.97</v>
      </c>
      <c r="G12" s="788" t="str">
        <f t="shared" si="0"/>
        <v xml:space="preserve"> </v>
      </c>
      <c r="H12" s="788" t="str">
        <f t="shared" si="0"/>
        <v xml:space="preserve"> </v>
      </c>
      <c r="I12" s="788" t="str">
        <f t="shared" si="0"/>
        <v xml:space="preserve"> </v>
      </c>
      <c r="J12" s="788" t="str">
        <f t="shared" si="0"/>
        <v xml:space="preserve"> </v>
      </c>
      <c r="K12" s="788" t="str">
        <f t="shared" si="0"/>
        <v xml:space="preserve"> </v>
      </c>
      <c r="L12" s="788" t="str">
        <f t="shared" si="0"/>
        <v xml:space="preserve"> </v>
      </c>
      <c r="M12" s="788" t="str">
        <f t="shared" si="0"/>
        <v xml:space="preserve"> </v>
      </c>
      <c r="N12" s="788" t="str">
        <f t="shared" si="0"/>
        <v xml:space="preserve"> </v>
      </c>
      <c r="O12" s="612"/>
      <c r="P12" s="611">
        <v>30</v>
      </c>
      <c r="Q12" s="613">
        <v>151.31</v>
      </c>
      <c r="R12" s="613">
        <v>0</v>
      </c>
      <c r="S12" s="613">
        <v>230.36</v>
      </c>
      <c r="T12" s="613">
        <v>0</v>
      </c>
      <c r="U12" s="613">
        <v>333.97</v>
      </c>
      <c r="V12" s="613">
        <v>0</v>
      </c>
      <c r="W12" s="613">
        <v>0</v>
      </c>
      <c r="X12" s="613">
        <v>0</v>
      </c>
      <c r="Y12" s="613">
        <v>0</v>
      </c>
      <c r="Z12" s="613">
        <v>0</v>
      </c>
      <c r="AA12" s="613">
        <v>0</v>
      </c>
      <c r="AB12" s="613">
        <v>0</v>
      </c>
      <c r="AC12" s="614">
        <v>0</v>
      </c>
      <c r="AE12" s="1019"/>
    </row>
    <row r="13" spans="1:31" ht="14.1" customHeight="1" x14ac:dyDescent="0.2">
      <c r="A13" s="611">
        <v>35</v>
      </c>
      <c r="B13" s="788">
        <f t="shared" si="1"/>
        <v>163.57</v>
      </c>
      <c r="C13" s="788">
        <f t="shared" si="0"/>
        <v>269.89999999999998</v>
      </c>
      <c r="D13" s="788">
        <f t="shared" si="0"/>
        <v>280.8</v>
      </c>
      <c r="E13" s="788" t="str">
        <f t="shared" si="0"/>
        <v xml:space="preserve"> </v>
      </c>
      <c r="F13" s="788">
        <f t="shared" si="0"/>
        <v>400.75</v>
      </c>
      <c r="G13" s="788" t="str">
        <f t="shared" si="0"/>
        <v xml:space="preserve"> </v>
      </c>
      <c r="H13" s="788">
        <f t="shared" si="0"/>
        <v>490.7</v>
      </c>
      <c r="I13" s="788" t="str">
        <f t="shared" si="0"/>
        <v xml:space="preserve"> </v>
      </c>
      <c r="J13" s="788">
        <f t="shared" si="0"/>
        <v>587.5</v>
      </c>
      <c r="K13" s="788">
        <f t="shared" si="0"/>
        <v>771.51</v>
      </c>
      <c r="L13" s="788">
        <f t="shared" si="0"/>
        <v>801.5</v>
      </c>
      <c r="M13" s="788" t="str">
        <f t="shared" si="0"/>
        <v xml:space="preserve"> </v>
      </c>
      <c r="N13" s="788" t="str">
        <f t="shared" si="0"/>
        <v xml:space="preserve"> </v>
      </c>
      <c r="O13" s="612"/>
      <c r="P13" s="611">
        <v>35</v>
      </c>
      <c r="Q13" s="613">
        <v>163.57</v>
      </c>
      <c r="R13" s="613">
        <v>269.89999999999998</v>
      </c>
      <c r="S13" s="613">
        <v>280.8</v>
      </c>
      <c r="T13" s="613">
        <v>0</v>
      </c>
      <c r="U13" s="613">
        <v>400.75</v>
      </c>
      <c r="V13" s="613">
        <v>0</v>
      </c>
      <c r="W13" s="613">
        <v>490.7</v>
      </c>
      <c r="X13" s="613">
        <v>0</v>
      </c>
      <c r="Y13" s="613">
        <v>587.5</v>
      </c>
      <c r="Z13" s="613">
        <v>771.51</v>
      </c>
      <c r="AA13" s="613">
        <v>801.5</v>
      </c>
      <c r="AB13" s="613">
        <v>0</v>
      </c>
      <c r="AC13" s="614">
        <v>0</v>
      </c>
    </row>
    <row r="14" spans="1:31" ht="14.1" customHeight="1" x14ac:dyDescent="0.2">
      <c r="A14" s="611">
        <v>38</v>
      </c>
      <c r="B14" s="788" t="str">
        <f t="shared" si="1"/>
        <v xml:space="preserve"> </v>
      </c>
      <c r="C14" s="788">
        <f t="shared" si="0"/>
        <v>278.06</v>
      </c>
      <c r="D14" s="788">
        <f t="shared" si="0"/>
        <v>297.17</v>
      </c>
      <c r="E14" s="788" t="str">
        <f t="shared" si="0"/>
        <v xml:space="preserve"> </v>
      </c>
      <c r="F14" s="788">
        <f t="shared" si="0"/>
        <v>406.19</v>
      </c>
      <c r="G14" s="788" t="str">
        <f t="shared" si="0"/>
        <v xml:space="preserve"> </v>
      </c>
      <c r="H14" s="788">
        <f t="shared" si="0"/>
        <v>550.67999999999995</v>
      </c>
      <c r="I14" s="788" t="str">
        <f t="shared" si="0"/>
        <v xml:space="preserve"> </v>
      </c>
      <c r="J14" s="788">
        <f t="shared" si="0"/>
        <v>665.19</v>
      </c>
      <c r="K14" s="788">
        <f t="shared" si="0"/>
        <v>733.35</v>
      </c>
      <c r="L14" s="788" t="str">
        <f t="shared" si="0"/>
        <v xml:space="preserve"> </v>
      </c>
      <c r="M14" s="788" t="str">
        <f t="shared" si="0"/>
        <v xml:space="preserve"> </v>
      </c>
      <c r="N14" s="788" t="str">
        <f t="shared" si="0"/>
        <v xml:space="preserve"> </v>
      </c>
      <c r="O14" s="612"/>
      <c r="P14" s="611">
        <v>38</v>
      </c>
      <c r="Q14" s="613">
        <v>0</v>
      </c>
      <c r="R14" s="613">
        <v>278.06</v>
      </c>
      <c r="S14" s="613">
        <v>297.17</v>
      </c>
      <c r="T14" s="613">
        <v>0</v>
      </c>
      <c r="U14" s="613">
        <v>406.19</v>
      </c>
      <c r="V14" s="613">
        <v>0</v>
      </c>
      <c r="W14" s="613">
        <v>550.67999999999995</v>
      </c>
      <c r="X14" s="613">
        <v>0</v>
      </c>
      <c r="Y14" s="613">
        <v>665.19</v>
      </c>
      <c r="Z14" s="613">
        <v>733.35</v>
      </c>
      <c r="AA14" s="613">
        <v>0</v>
      </c>
      <c r="AB14" s="613">
        <v>0</v>
      </c>
      <c r="AC14" s="614">
        <v>0</v>
      </c>
    </row>
    <row r="15" spans="1:31" ht="14.1" customHeight="1" x14ac:dyDescent="0.2">
      <c r="A15" s="611">
        <v>42</v>
      </c>
      <c r="B15" s="788">
        <f t="shared" si="1"/>
        <v>181.28</v>
      </c>
      <c r="C15" s="788">
        <f t="shared" si="0"/>
        <v>287.61</v>
      </c>
      <c r="D15" s="788">
        <f t="shared" si="0"/>
        <v>298.51</v>
      </c>
      <c r="E15" s="788">
        <f t="shared" si="0"/>
        <v>338.05</v>
      </c>
      <c r="F15" s="788">
        <f t="shared" si="0"/>
        <v>408.93</v>
      </c>
      <c r="G15" s="788">
        <f t="shared" si="0"/>
        <v>402.11</v>
      </c>
      <c r="H15" s="788">
        <f t="shared" si="0"/>
        <v>572.5</v>
      </c>
      <c r="I15" s="788" t="str">
        <f t="shared" si="0"/>
        <v xml:space="preserve"> </v>
      </c>
      <c r="J15" s="788">
        <f t="shared" si="0"/>
        <v>681.55</v>
      </c>
      <c r="K15" s="788">
        <f t="shared" si="0"/>
        <v>640.66</v>
      </c>
      <c r="L15" s="788" t="str">
        <f t="shared" si="0"/>
        <v xml:space="preserve"> </v>
      </c>
      <c r="M15" s="788" t="str">
        <f t="shared" si="0"/>
        <v xml:space="preserve"> </v>
      </c>
      <c r="N15" s="788" t="str">
        <f t="shared" si="0"/>
        <v xml:space="preserve"> </v>
      </c>
      <c r="O15" s="612"/>
      <c r="P15" s="611">
        <v>42</v>
      </c>
      <c r="Q15" s="613">
        <v>181.28</v>
      </c>
      <c r="R15" s="613">
        <v>287.61</v>
      </c>
      <c r="S15" s="613">
        <v>298.51</v>
      </c>
      <c r="T15" s="613">
        <v>338.05</v>
      </c>
      <c r="U15" s="613">
        <v>408.93</v>
      </c>
      <c r="V15" s="613">
        <v>402.11</v>
      </c>
      <c r="W15" s="613">
        <v>572.5</v>
      </c>
      <c r="X15" s="613">
        <v>0</v>
      </c>
      <c r="Y15" s="613">
        <v>681.55</v>
      </c>
      <c r="Z15" s="613">
        <v>640.66</v>
      </c>
      <c r="AA15" s="613">
        <v>0</v>
      </c>
      <c r="AB15" s="613">
        <v>0</v>
      </c>
      <c r="AC15" s="614">
        <v>0</v>
      </c>
    </row>
    <row r="16" spans="1:31" ht="14.1" customHeight="1" x14ac:dyDescent="0.2">
      <c r="A16" s="611">
        <v>48</v>
      </c>
      <c r="B16" s="788">
        <f t="shared" si="1"/>
        <v>204.48</v>
      </c>
      <c r="C16" s="788">
        <f t="shared" si="0"/>
        <v>298.51</v>
      </c>
      <c r="D16" s="788">
        <f t="shared" si="0"/>
        <v>306.7</v>
      </c>
      <c r="E16" s="788">
        <f t="shared" si="0"/>
        <v>355.78</v>
      </c>
      <c r="F16" s="788">
        <f t="shared" si="0"/>
        <v>428.02</v>
      </c>
      <c r="G16" s="788">
        <f t="shared" si="0"/>
        <v>471.64</v>
      </c>
      <c r="H16" s="788">
        <f t="shared" si="0"/>
        <v>584.77</v>
      </c>
      <c r="I16" s="788">
        <f t="shared" si="0"/>
        <v>594.30999999999995</v>
      </c>
      <c r="J16" s="788">
        <f t="shared" si="0"/>
        <v>696.55</v>
      </c>
      <c r="K16" s="788">
        <f t="shared" si="0"/>
        <v>740.17</v>
      </c>
      <c r="L16" s="788" t="str">
        <f t="shared" si="0"/>
        <v xml:space="preserve"> </v>
      </c>
      <c r="M16" s="788" t="str">
        <f t="shared" si="0"/>
        <v xml:space="preserve"> </v>
      </c>
      <c r="N16" s="788" t="str">
        <f t="shared" si="0"/>
        <v xml:space="preserve"> </v>
      </c>
      <c r="O16" s="612"/>
      <c r="P16" s="611">
        <v>48</v>
      </c>
      <c r="Q16" s="613">
        <v>204.48</v>
      </c>
      <c r="R16" s="613">
        <v>298.51</v>
      </c>
      <c r="S16" s="613">
        <v>306.7</v>
      </c>
      <c r="T16" s="613">
        <v>355.78</v>
      </c>
      <c r="U16" s="613">
        <v>428.02</v>
      </c>
      <c r="V16" s="613">
        <v>471.64</v>
      </c>
      <c r="W16" s="613">
        <v>584.77</v>
      </c>
      <c r="X16" s="613">
        <v>594.30999999999995</v>
      </c>
      <c r="Y16" s="613">
        <v>696.55</v>
      </c>
      <c r="Z16" s="613">
        <v>740.17</v>
      </c>
      <c r="AA16" s="613">
        <v>0</v>
      </c>
      <c r="AB16" s="613">
        <v>0</v>
      </c>
      <c r="AC16" s="614">
        <v>0</v>
      </c>
    </row>
    <row r="17" spans="1:29" ht="14.1" customHeight="1" x14ac:dyDescent="0.2">
      <c r="A17" s="611">
        <v>51</v>
      </c>
      <c r="B17" s="788">
        <f t="shared" si="1"/>
        <v>216.74</v>
      </c>
      <c r="C17" s="788">
        <f t="shared" si="0"/>
        <v>259</v>
      </c>
      <c r="D17" s="788">
        <f t="shared" si="0"/>
        <v>318.97000000000003</v>
      </c>
      <c r="E17" s="788" t="str">
        <f t="shared" si="0"/>
        <v xml:space="preserve"> </v>
      </c>
      <c r="F17" s="788">
        <f t="shared" si="0"/>
        <v>389.83</v>
      </c>
      <c r="G17" s="788" t="str">
        <f t="shared" si="0"/>
        <v xml:space="preserve"> </v>
      </c>
      <c r="H17" s="788">
        <f t="shared" si="0"/>
        <v>558.88</v>
      </c>
      <c r="I17" s="788" t="str">
        <f t="shared" si="0"/>
        <v xml:space="preserve"> </v>
      </c>
      <c r="J17" s="788">
        <f t="shared" si="0"/>
        <v>715.64</v>
      </c>
      <c r="K17" s="788" t="str">
        <f t="shared" si="0"/>
        <v xml:space="preserve"> </v>
      </c>
      <c r="L17" s="788" t="str">
        <f t="shared" si="0"/>
        <v xml:space="preserve"> </v>
      </c>
      <c r="M17" s="788" t="str">
        <f t="shared" si="0"/>
        <v xml:space="preserve"> </v>
      </c>
      <c r="N17" s="788" t="str">
        <f t="shared" si="0"/>
        <v xml:space="preserve"> </v>
      </c>
      <c r="O17" s="612"/>
      <c r="P17" s="611">
        <v>51</v>
      </c>
      <c r="Q17" s="613">
        <v>216.74</v>
      </c>
      <c r="R17" s="613">
        <v>259</v>
      </c>
      <c r="S17" s="613">
        <v>318.97000000000003</v>
      </c>
      <c r="T17" s="613">
        <v>0</v>
      </c>
      <c r="U17" s="613">
        <v>389.83</v>
      </c>
      <c r="V17" s="613">
        <v>0</v>
      </c>
      <c r="W17" s="613">
        <v>558.88</v>
      </c>
      <c r="X17" s="613">
        <v>0</v>
      </c>
      <c r="Y17" s="613">
        <v>715.64</v>
      </c>
      <c r="Z17" s="613">
        <v>0</v>
      </c>
      <c r="AA17" s="613">
        <v>0</v>
      </c>
      <c r="AB17" s="613">
        <v>0</v>
      </c>
      <c r="AC17" s="614">
        <v>0</v>
      </c>
    </row>
    <row r="18" spans="1:29" ht="14.1" customHeight="1" x14ac:dyDescent="0.2">
      <c r="A18" s="611">
        <v>54</v>
      </c>
      <c r="B18" s="788">
        <f t="shared" si="1"/>
        <v>215.37</v>
      </c>
      <c r="C18" s="788">
        <f t="shared" si="0"/>
        <v>305.33</v>
      </c>
      <c r="D18" s="788">
        <f t="shared" si="0"/>
        <v>310.79000000000002</v>
      </c>
      <c r="E18" s="788" t="str">
        <f t="shared" si="0"/>
        <v xml:space="preserve"> </v>
      </c>
      <c r="F18" s="788">
        <f t="shared" si="0"/>
        <v>449.82</v>
      </c>
      <c r="G18" s="788" t="str">
        <f t="shared" si="0"/>
        <v xml:space="preserve"> </v>
      </c>
      <c r="H18" s="788">
        <f t="shared" si="0"/>
        <v>597.04999999999995</v>
      </c>
      <c r="I18" s="788" t="str">
        <f t="shared" si="0"/>
        <v xml:space="preserve"> </v>
      </c>
      <c r="J18" s="788">
        <f t="shared" si="0"/>
        <v>715.64</v>
      </c>
      <c r="K18" s="788" t="str">
        <f t="shared" si="0"/>
        <v xml:space="preserve"> </v>
      </c>
      <c r="L18" s="788" t="str">
        <f t="shared" si="0"/>
        <v xml:space="preserve"> </v>
      </c>
      <c r="M18" s="788" t="str">
        <f t="shared" si="0"/>
        <v xml:space="preserve"> </v>
      </c>
      <c r="N18" s="788" t="str">
        <f t="shared" si="0"/>
        <v xml:space="preserve"> </v>
      </c>
      <c r="O18" s="612"/>
      <c r="P18" s="611">
        <v>54</v>
      </c>
      <c r="Q18" s="613">
        <v>215.37</v>
      </c>
      <c r="R18" s="613">
        <v>305.33</v>
      </c>
      <c r="S18" s="613">
        <v>310.79000000000002</v>
      </c>
      <c r="T18" s="613">
        <v>0</v>
      </c>
      <c r="U18" s="613">
        <v>449.82</v>
      </c>
      <c r="V18" s="613">
        <v>0</v>
      </c>
      <c r="W18" s="613">
        <v>597.04999999999995</v>
      </c>
      <c r="X18" s="613">
        <v>0</v>
      </c>
      <c r="Y18" s="613">
        <v>715.64</v>
      </c>
      <c r="Z18" s="613">
        <v>0</v>
      </c>
      <c r="AA18" s="613">
        <v>0</v>
      </c>
      <c r="AB18" s="613">
        <v>0</v>
      </c>
      <c r="AC18" s="614">
        <v>0</v>
      </c>
    </row>
    <row r="19" spans="1:29" ht="14.1" customHeight="1" x14ac:dyDescent="0.2">
      <c r="A19" s="611">
        <v>57</v>
      </c>
      <c r="B19" s="788">
        <f t="shared" si="1"/>
        <v>224.91</v>
      </c>
      <c r="C19" s="788">
        <f t="shared" si="0"/>
        <v>312.14999999999998</v>
      </c>
      <c r="D19" s="788">
        <f t="shared" si="0"/>
        <v>317.61</v>
      </c>
      <c r="E19" s="788" t="str">
        <f t="shared" si="0"/>
        <v xml:space="preserve"> </v>
      </c>
      <c r="F19" s="788">
        <f t="shared" si="0"/>
        <v>456.64</v>
      </c>
      <c r="G19" s="788" t="str">
        <f t="shared" si="0"/>
        <v xml:space="preserve"> </v>
      </c>
      <c r="H19" s="788">
        <f t="shared" si="0"/>
        <v>601.13</v>
      </c>
      <c r="I19" s="788" t="str">
        <f t="shared" si="0"/>
        <v xml:space="preserve"> </v>
      </c>
      <c r="J19" s="788">
        <f t="shared" si="0"/>
        <v>831.5</v>
      </c>
      <c r="K19" s="788" t="str">
        <f t="shared" si="0"/>
        <v xml:space="preserve"> </v>
      </c>
      <c r="L19" s="788" t="str">
        <f t="shared" si="0"/>
        <v xml:space="preserve"> </v>
      </c>
      <c r="M19" s="788" t="str">
        <f t="shared" si="0"/>
        <v xml:space="preserve"> </v>
      </c>
      <c r="N19" s="788" t="str">
        <f t="shared" si="0"/>
        <v xml:space="preserve"> </v>
      </c>
      <c r="O19" s="612"/>
      <c r="P19" s="611">
        <v>57</v>
      </c>
      <c r="Q19" s="613">
        <v>224.91</v>
      </c>
      <c r="R19" s="613">
        <v>312.14999999999998</v>
      </c>
      <c r="S19" s="613">
        <v>317.61</v>
      </c>
      <c r="T19" s="613">
        <v>0</v>
      </c>
      <c r="U19" s="613">
        <v>456.64</v>
      </c>
      <c r="V19" s="613">
        <v>0</v>
      </c>
      <c r="W19" s="613">
        <v>601.13</v>
      </c>
      <c r="X19" s="613">
        <v>0</v>
      </c>
      <c r="Y19" s="613">
        <v>831.5</v>
      </c>
      <c r="Z19" s="613">
        <v>0</v>
      </c>
      <c r="AA19" s="613">
        <v>0</v>
      </c>
      <c r="AB19" s="613">
        <v>0</v>
      </c>
      <c r="AC19" s="614">
        <v>0</v>
      </c>
    </row>
    <row r="20" spans="1:29" ht="14.1" customHeight="1" x14ac:dyDescent="0.2">
      <c r="A20" s="611">
        <v>60</v>
      </c>
      <c r="B20" s="788">
        <f t="shared" si="1"/>
        <v>252.17</v>
      </c>
      <c r="C20" s="788">
        <f t="shared" si="0"/>
        <v>314.88</v>
      </c>
      <c r="D20" s="788">
        <f t="shared" si="0"/>
        <v>318.97000000000003</v>
      </c>
      <c r="E20" s="788">
        <f t="shared" si="0"/>
        <v>374.86</v>
      </c>
      <c r="F20" s="788">
        <f t="shared" si="0"/>
        <v>471.64</v>
      </c>
      <c r="G20" s="788">
        <f t="shared" si="0"/>
        <v>546.6</v>
      </c>
      <c r="H20" s="788">
        <f t="shared" si="0"/>
        <v>606.59</v>
      </c>
      <c r="I20" s="788">
        <f t="shared" si="0"/>
        <v>693.83</v>
      </c>
      <c r="J20" s="788">
        <f t="shared" si="0"/>
        <v>836.95</v>
      </c>
      <c r="K20" s="788">
        <f>IF(Z20&lt;&gt;0,Z20*(1-$N$6)," ")</f>
        <v>791.96</v>
      </c>
      <c r="L20" s="788" t="str">
        <f t="shared" si="0"/>
        <v xml:space="preserve"> </v>
      </c>
      <c r="M20" s="788" t="str">
        <f t="shared" si="0"/>
        <v xml:space="preserve"> </v>
      </c>
      <c r="N20" s="788" t="str">
        <f t="shared" si="0"/>
        <v xml:space="preserve"> </v>
      </c>
      <c r="O20" s="612"/>
      <c r="P20" s="611">
        <v>60</v>
      </c>
      <c r="Q20" s="613">
        <v>252.17</v>
      </c>
      <c r="R20" s="613">
        <v>314.88</v>
      </c>
      <c r="S20" s="613">
        <v>318.97000000000003</v>
      </c>
      <c r="T20" s="613">
        <v>374.86</v>
      </c>
      <c r="U20" s="613">
        <v>471.64</v>
      </c>
      <c r="V20" s="613">
        <v>546.6</v>
      </c>
      <c r="W20" s="613">
        <v>606.59</v>
      </c>
      <c r="X20" s="613">
        <v>693.83</v>
      </c>
      <c r="Y20" s="613">
        <v>836.95</v>
      </c>
      <c r="Z20" s="613">
        <v>791.96</v>
      </c>
      <c r="AA20" s="613">
        <v>0</v>
      </c>
      <c r="AB20" s="613">
        <v>0</v>
      </c>
      <c r="AC20" s="614">
        <v>0</v>
      </c>
    </row>
    <row r="21" spans="1:29" ht="14.1" customHeight="1" x14ac:dyDescent="0.2">
      <c r="A21" s="611">
        <v>64</v>
      </c>
      <c r="B21" s="788" t="str">
        <f t="shared" si="1"/>
        <v xml:space="preserve"> </v>
      </c>
      <c r="C21" s="788">
        <f t="shared" si="0"/>
        <v>318.97000000000003</v>
      </c>
      <c r="D21" s="788">
        <f t="shared" si="0"/>
        <v>332.6</v>
      </c>
      <c r="E21" s="788" t="str">
        <f t="shared" si="0"/>
        <v xml:space="preserve"> </v>
      </c>
      <c r="F21" s="788">
        <f t="shared" si="0"/>
        <v>489.35</v>
      </c>
      <c r="G21" s="788" t="str">
        <f t="shared" si="0"/>
        <v xml:space="preserve"> </v>
      </c>
      <c r="H21" s="788">
        <f t="shared" si="0"/>
        <v>680.18</v>
      </c>
      <c r="I21" s="788" t="str">
        <f t="shared" si="0"/>
        <v xml:space="preserve"> </v>
      </c>
      <c r="J21" s="788" t="str">
        <f t="shared" si="0"/>
        <v xml:space="preserve"> </v>
      </c>
      <c r="K21" s="788" t="str">
        <f t="shared" si="0"/>
        <v xml:space="preserve"> </v>
      </c>
      <c r="L21" s="788" t="str">
        <f t="shared" si="0"/>
        <v xml:space="preserve"> </v>
      </c>
      <c r="M21" s="788" t="str">
        <f t="shared" si="0"/>
        <v xml:space="preserve"> </v>
      </c>
      <c r="N21" s="788" t="str">
        <f t="shared" si="0"/>
        <v xml:space="preserve"> </v>
      </c>
      <c r="O21" s="612"/>
      <c r="P21" s="611">
        <v>64</v>
      </c>
      <c r="Q21" s="613">
        <v>0</v>
      </c>
      <c r="R21" s="613">
        <v>318.97000000000003</v>
      </c>
      <c r="S21" s="613">
        <v>332.6</v>
      </c>
      <c r="T21" s="613">
        <v>0</v>
      </c>
      <c r="U21" s="613">
        <v>489.35</v>
      </c>
      <c r="V21" s="613">
        <v>0</v>
      </c>
      <c r="W21" s="613">
        <v>680.18</v>
      </c>
      <c r="X21" s="613">
        <v>0</v>
      </c>
      <c r="Y21" s="613">
        <v>0</v>
      </c>
      <c r="Z21" s="613">
        <v>0</v>
      </c>
      <c r="AA21" s="613">
        <v>0</v>
      </c>
      <c r="AB21" s="613">
        <v>0</v>
      </c>
      <c r="AC21" s="614">
        <v>0</v>
      </c>
    </row>
    <row r="22" spans="1:29" ht="14.1" customHeight="1" x14ac:dyDescent="0.2">
      <c r="A22" s="611">
        <v>67</v>
      </c>
      <c r="B22" s="788" t="str">
        <f t="shared" si="1"/>
        <v xml:space="preserve"> </v>
      </c>
      <c r="C22" s="788">
        <f t="shared" si="0"/>
        <v>333.97</v>
      </c>
      <c r="D22" s="788">
        <f t="shared" si="0"/>
        <v>359.86</v>
      </c>
      <c r="E22" s="788" t="str">
        <f t="shared" si="0"/>
        <v xml:space="preserve"> </v>
      </c>
      <c r="F22" s="788">
        <f t="shared" si="0"/>
        <v>482.53</v>
      </c>
      <c r="G22" s="788" t="str">
        <f t="shared" si="0"/>
        <v xml:space="preserve"> </v>
      </c>
      <c r="H22" s="788">
        <f t="shared" si="0"/>
        <v>688.37</v>
      </c>
      <c r="I22" s="788" t="str">
        <f t="shared" si="0"/>
        <v xml:space="preserve"> </v>
      </c>
      <c r="J22" s="788" t="str">
        <f t="shared" si="0"/>
        <v xml:space="preserve"> </v>
      </c>
      <c r="K22" s="788" t="str">
        <f t="shared" si="0"/>
        <v xml:space="preserve"> </v>
      </c>
      <c r="L22" s="788" t="str">
        <f t="shared" si="0"/>
        <v xml:space="preserve"> </v>
      </c>
      <c r="M22" s="788" t="str">
        <f t="shared" si="0"/>
        <v xml:space="preserve"> </v>
      </c>
      <c r="N22" s="788" t="str">
        <f t="shared" si="0"/>
        <v xml:space="preserve"> </v>
      </c>
      <c r="O22" s="612"/>
      <c r="P22" s="611">
        <v>67</v>
      </c>
      <c r="Q22" s="613">
        <v>0</v>
      </c>
      <c r="R22" s="613">
        <v>333.97</v>
      </c>
      <c r="S22" s="613">
        <v>359.86</v>
      </c>
      <c r="T22" s="613">
        <v>0</v>
      </c>
      <c r="U22" s="613">
        <v>482.53</v>
      </c>
      <c r="V22" s="613">
        <v>0</v>
      </c>
      <c r="W22" s="613">
        <v>688.37</v>
      </c>
      <c r="X22" s="613">
        <v>0</v>
      </c>
      <c r="Y22" s="613">
        <v>0</v>
      </c>
      <c r="Z22" s="613">
        <v>0</v>
      </c>
      <c r="AA22" s="613">
        <v>0</v>
      </c>
      <c r="AB22" s="613">
        <v>0</v>
      </c>
      <c r="AC22" s="614">
        <v>0</v>
      </c>
    </row>
    <row r="23" spans="1:29" ht="14.1" customHeight="1" x14ac:dyDescent="0.2">
      <c r="A23" s="611">
        <v>70</v>
      </c>
      <c r="B23" s="788" t="str">
        <f t="shared" si="1"/>
        <v xml:space="preserve"> </v>
      </c>
      <c r="C23" s="788">
        <f t="shared" si="0"/>
        <v>328.51</v>
      </c>
      <c r="D23" s="788">
        <f t="shared" si="0"/>
        <v>380.31</v>
      </c>
      <c r="E23" s="788" t="str">
        <f t="shared" si="0"/>
        <v xml:space="preserve"> </v>
      </c>
      <c r="F23" s="788">
        <f t="shared" si="0"/>
        <v>562.96</v>
      </c>
      <c r="G23" s="788" t="str">
        <f t="shared" si="0"/>
        <v xml:space="preserve"> </v>
      </c>
      <c r="H23" s="788">
        <f t="shared" si="0"/>
        <v>699.28</v>
      </c>
      <c r="I23" s="788" t="str">
        <f t="shared" si="0"/>
        <v xml:space="preserve"> </v>
      </c>
      <c r="J23" s="788" t="str">
        <f t="shared" si="0"/>
        <v xml:space="preserve"> </v>
      </c>
      <c r="K23" s="788" t="str">
        <f t="shared" si="0"/>
        <v xml:space="preserve"> </v>
      </c>
      <c r="L23" s="788" t="str">
        <f t="shared" si="0"/>
        <v xml:space="preserve"> </v>
      </c>
      <c r="M23" s="788" t="str">
        <f t="shared" si="0"/>
        <v xml:space="preserve"> </v>
      </c>
      <c r="N23" s="788" t="str">
        <f t="shared" si="0"/>
        <v xml:space="preserve"> </v>
      </c>
      <c r="O23" s="612"/>
      <c r="P23" s="611">
        <v>70</v>
      </c>
      <c r="Q23" s="613">
        <v>0</v>
      </c>
      <c r="R23" s="613">
        <v>328.51</v>
      </c>
      <c r="S23" s="613">
        <v>380.31</v>
      </c>
      <c r="T23" s="613">
        <v>0</v>
      </c>
      <c r="U23" s="613">
        <v>562.96</v>
      </c>
      <c r="V23" s="613">
        <v>0</v>
      </c>
      <c r="W23" s="613">
        <v>699.28</v>
      </c>
      <c r="X23" s="613">
        <v>0</v>
      </c>
      <c r="Y23" s="613">
        <v>0</v>
      </c>
      <c r="Z23" s="613">
        <v>0</v>
      </c>
      <c r="AA23" s="613">
        <v>0</v>
      </c>
      <c r="AB23" s="613">
        <v>0</v>
      </c>
      <c r="AC23" s="614">
        <v>0</v>
      </c>
    </row>
    <row r="24" spans="1:29" ht="14.1" customHeight="1" x14ac:dyDescent="0.2">
      <c r="A24" s="611">
        <v>76</v>
      </c>
      <c r="B24" s="788" t="str">
        <f t="shared" si="1"/>
        <v xml:space="preserve"> </v>
      </c>
      <c r="C24" s="788">
        <f t="shared" si="0"/>
        <v>333.97</v>
      </c>
      <c r="D24" s="788">
        <f t="shared" si="0"/>
        <v>361.22</v>
      </c>
      <c r="E24" s="788">
        <f t="shared" si="0"/>
        <v>504.35</v>
      </c>
      <c r="F24" s="788">
        <f t="shared" si="0"/>
        <v>572.5</v>
      </c>
      <c r="G24" s="788" t="str">
        <f t="shared" si="0"/>
        <v xml:space="preserve"> </v>
      </c>
      <c r="H24" s="788">
        <f t="shared" si="0"/>
        <v>726.53</v>
      </c>
      <c r="I24" s="788" t="str">
        <f t="shared" si="0"/>
        <v xml:space="preserve"> </v>
      </c>
      <c r="J24" s="788" t="str">
        <f t="shared" si="0"/>
        <v xml:space="preserve"> </v>
      </c>
      <c r="K24" s="788" t="str">
        <f t="shared" si="0"/>
        <v xml:space="preserve"> </v>
      </c>
      <c r="L24" s="788" t="str">
        <f t="shared" si="0"/>
        <v xml:space="preserve"> </v>
      </c>
      <c r="M24" s="788" t="str">
        <f t="shared" si="0"/>
        <v xml:space="preserve"> </v>
      </c>
      <c r="N24" s="788" t="str">
        <f t="shared" si="0"/>
        <v xml:space="preserve"> </v>
      </c>
      <c r="O24" s="612"/>
      <c r="P24" s="611">
        <v>76</v>
      </c>
      <c r="Q24" s="613">
        <v>0</v>
      </c>
      <c r="R24" s="613">
        <v>333.97</v>
      </c>
      <c r="S24" s="613">
        <v>361.22</v>
      </c>
      <c r="T24" s="613">
        <v>504.35</v>
      </c>
      <c r="U24" s="613">
        <v>572.5</v>
      </c>
      <c r="V24" s="613">
        <v>0</v>
      </c>
      <c r="W24" s="613">
        <v>726.53</v>
      </c>
      <c r="X24" s="613">
        <v>0</v>
      </c>
      <c r="Y24" s="613">
        <v>0</v>
      </c>
      <c r="Z24" s="613">
        <v>0</v>
      </c>
      <c r="AA24" s="613">
        <v>0</v>
      </c>
      <c r="AB24" s="613">
        <v>0</v>
      </c>
      <c r="AC24" s="614">
        <v>0</v>
      </c>
    </row>
    <row r="25" spans="1:29" ht="14.1" customHeight="1" x14ac:dyDescent="0.2">
      <c r="A25" s="611">
        <v>80</v>
      </c>
      <c r="B25" s="788" t="str">
        <f t="shared" si="1"/>
        <v xml:space="preserve"> </v>
      </c>
      <c r="C25" s="788">
        <f t="shared" ref="C25:C33" si="2">IF(R25&lt;&gt;0,R25*(1-$N$6)," ")</f>
        <v>344.86</v>
      </c>
      <c r="D25" s="788">
        <f t="shared" ref="D25:D33" si="3">IF(S25&lt;&gt;0,S25*(1-$N$6)," ")</f>
        <v>455.28</v>
      </c>
      <c r="E25" s="788" t="str">
        <f t="shared" ref="E25:E33" si="4">IF(T25&lt;&gt;0,T25*(1-$N$6)," ")</f>
        <v xml:space="preserve"> </v>
      </c>
      <c r="F25" s="788">
        <f t="shared" ref="F25:F33" si="5">IF(U25&lt;&gt;0,U25*(1-$N$6)," ")</f>
        <v>565.69000000000005</v>
      </c>
      <c r="G25" s="788" t="str">
        <f t="shared" ref="G25:G33" si="6">IF(V25&lt;&gt;0,V25*(1-$N$6)," ")</f>
        <v xml:space="preserve"> </v>
      </c>
      <c r="H25" s="788">
        <f t="shared" ref="H25:H33" si="7">IF(W25&lt;&gt;0,W25*(1-$N$6)," ")</f>
        <v>727.89</v>
      </c>
      <c r="I25" s="788" t="str">
        <f t="shared" ref="I25:I33" si="8">IF(X25&lt;&gt;0,X25*(1-$N$6)," ")</f>
        <v xml:space="preserve"> </v>
      </c>
      <c r="J25" s="788" t="str">
        <f t="shared" ref="J25:J33" si="9">IF(Y25&lt;&gt;0,Y25*(1-$N$6)," ")</f>
        <v xml:space="preserve"> </v>
      </c>
      <c r="K25" s="788" t="str">
        <f t="shared" ref="K25:K33" si="10">IF(Z25&lt;&gt;0,Z25*(1-$N$6)," ")</f>
        <v xml:space="preserve"> </v>
      </c>
      <c r="L25" s="788" t="str">
        <f t="shared" ref="L25:L33" si="11">IF(AA25&lt;&gt;0,AA25*(1-$N$6)," ")</f>
        <v xml:space="preserve"> </v>
      </c>
      <c r="M25" s="788" t="str">
        <f t="shared" ref="M25:M33" si="12">IF(AB25&lt;&gt;0,AB25*(1-$N$6)," ")</f>
        <v xml:space="preserve"> </v>
      </c>
      <c r="N25" s="788" t="str">
        <f t="shared" ref="N25:N33" si="13">IF(AC25&lt;&gt;0,AC25*(1-$N$6)," ")</f>
        <v xml:space="preserve"> </v>
      </c>
      <c r="O25" s="612"/>
      <c r="P25" s="611">
        <v>80</v>
      </c>
      <c r="Q25" s="613">
        <v>0</v>
      </c>
      <c r="R25" s="613">
        <v>344.86</v>
      </c>
      <c r="S25" s="613">
        <v>455.28</v>
      </c>
      <c r="T25" s="613">
        <v>0</v>
      </c>
      <c r="U25" s="613">
        <v>565.69000000000005</v>
      </c>
      <c r="V25" s="613">
        <v>0</v>
      </c>
      <c r="W25" s="613">
        <v>727.89</v>
      </c>
      <c r="X25" s="613">
        <v>0</v>
      </c>
      <c r="Y25" s="613">
        <v>0</v>
      </c>
      <c r="Z25" s="613">
        <v>0</v>
      </c>
      <c r="AA25" s="613">
        <v>0</v>
      </c>
      <c r="AB25" s="613">
        <v>0</v>
      </c>
      <c r="AC25" s="614">
        <v>0</v>
      </c>
    </row>
    <row r="26" spans="1:29" ht="14.1" customHeight="1" x14ac:dyDescent="0.2">
      <c r="A26" s="611">
        <v>83</v>
      </c>
      <c r="B26" s="788" t="str">
        <f t="shared" si="1"/>
        <v xml:space="preserve"> </v>
      </c>
      <c r="C26" s="788">
        <f t="shared" si="2"/>
        <v>388.5</v>
      </c>
      <c r="D26" s="788">
        <f t="shared" si="3"/>
        <v>460.73</v>
      </c>
      <c r="E26" s="788" t="str">
        <f t="shared" si="4"/>
        <v xml:space="preserve"> </v>
      </c>
      <c r="F26" s="788">
        <f t="shared" si="5"/>
        <v>567.04</v>
      </c>
      <c r="G26" s="788" t="str">
        <f t="shared" si="6"/>
        <v xml:space="preserve"> </v>
      </c>
      <c r="H26" s="788">
        <f t="shared" si="7"/>
        <v>843.76</v>
      </c>
      <c r="I26" s="788" t="str">
        <f t="shared" si="8"/>
        <v xml:space="preserve"> </v>
      </c>
      <c r="J26" s="788" t="str">
        <f t="shared" si="9"/>
        <v xml:space="preserve"> </v>
      </c>
      <c r="K26" s="788" t="str">
        <f t="shared" si="10"/>
        <v xml:space="preserve"> </v>
      </c>
      <c r="L26" s="788" t="str">
        <f t="shared" si="11"/>
        <v xml:space="preserve"> </v>
      </c>
      <c r="M26" s="788" t="str">
        <f t="shared" si="12"/>
        <v xml:space="preserve"> </v>
      </c>
      <c r="N26" s="788" t="str">
        <f t="shared" si="13"/>
        <v xml:space="preserve"> </v>
      </c>
      <c r="O26" s="612"/>
      <c r="P26" s="611">
        <v>83</v>
      </c>
      <c r="Q26" s="613">
        <v>0</v>
      </c>
      <c r="R26" s="613">
        <v>388.5</v>
      </c>
      <c r="S26" s="613">
        <v>460.73</v>
      </c>
      <c r="T26" s="613">
        <v>0</v>
      </c>
      <c r="U26" s="613">
        <v>567.04</v>
      </c>
      <c r="V26" s="613">
        <v>0</v>
      </c>
      <c r="W26" s="613">
        <v>843.76</v>
      </c>
      <c r="X26" s="613">
        <v>0</v>
      </c>
      <c r="Y26" s="613">
        <v>0</v>
      </c>
      <c r="Z26" s="613">
        <v>0</v>
      </c>
      <c r="AA26" s="613">
        <v>0</v>
      </c>
      <c r="AB26" s="613">
        <v>0</v>
      </c>
      <c r="AC26" s="614">
        <v>0</v>
      </c>
    </row>
    <row r="27" spans="1:29" ht="14.1" customHeight="1" x14ac:dyDescent="0.2">
      <c r="A27" s="611">
        <v>89</v>
      </c>
      <c r="B27" s="788">
        <f t="shared" si="1"/>
        <v>421.2</v>
      </c>
      <c r="C27" s="788">
        <f t="shared" si="2"/>
        <v>428.02</v>
      </c>
      <c r="D27" s="788">
        <f t="shared" si="3"/>
        <v>419.85</v>
      </c>
      <c r="E27" s="788" t="str">
        <f t="shared" si="4"/>
        <v xml:space="preserve"> </v>
      </c>
      <c r="F27" s="788">
        <f t="shared" si="5"/>
        <v>621.57000000000005</v>
      </c>
      <c r="G27" s="788" t="str">
        <f t="shared" si="6"/>
        <v xml:space="preserve"> </v>
      </c>
      <c r="H27" s="788" t="str">
        <f t="shared" si="7"/>
        <v xml:space="preserve"> </v>
      </c>
      <c r="I27" s="788" t="str">
        <f t="shared" si="8"/>
        <v xml:space="preserve"> </v>
      </c>
      <c r="J27" s="788" t="str">
        <f t="shared" si="9"/>
        <v xml:space="preserve"> </v>
      </c>
      <c r="K27" s="788" t="str">
        <f t="shared" si="10"/>
        <v xml:space="preserve"> </v>
      </c>
      <c r="L27" s="788" t="str">
        <f t="shared" si="11"/>
        <v xml:space="preserve"> </v>
      </c>
      <c r="M27" s="788" t="str">
        <f t="shared" si="12"/>
        <v xml:space="preserve"> </v>
      </c>
      <c r="N27" s="788" t="str">
        <f t="shared" si="13"/>
        <v xml:space="preserve"> </v>
      </c>
      <c r="O27" s="615"/>
      <c r="P27" s="611">
        <v>89</v>
      </c>
      <c r="Q27" s="613">
        <v>421.2</v>
      </c>
      <c r="R27" s="613">
        <v>428.02</v>
      </c>
      <c r="S27" s="613">
        <v>419.85</v>
      </c>
      <c r="T27" s="613">
        <v>0</v>
      </c>
      <c r="U27" s="613">
        <v>621.57000000000005</v>
      </c>
      <c r="V27" s="613">
        <v>0</v>
      </c>
      <c r="W27" s="613">
        <v>0</v>
      </c>
      <c r="X27" s="613">
        <v>0</v>
      </c>
      <c r="Y27" s="613">
        <v>0</v>
      </c>
      <c r="Z27" s="613">
        <v>0</v>
      </c>
      <c r="AA27" s="613">
        <v>0</v>
      </c>
      <c r="AB27" s="613">
        <v>0</v>
      </c>
      <c r="AC27" s="614">
        <v>0</v>
      </c>
    </row>
    <row r="28" spans="1:29" ht="14.1" customHeight="1" x14ac:dyDescent="0.2">
      <c r="A28" s="611">
        <v>95</v>
      </c>
      <c r="B28" s="788" t="str">
        <f t="shared" si="1"/>
        <v xml:space="preserve"> </v>
      </c>
      <c r="C28" s="788">
        <f t="shared" si="2"/>
        <v>437.55</v>
      </c>
      <c r="D28" s="788">
        <f t="shared" si="3"/>
        <v>526.16999999999996</v>
      </c>
      <c r="E28" s="788" t="str">
        <f t="shared" si="4"/>
        <v xml:space="preserve"> </v>
      </c>
      <c r="F28" s="788">
        <f t="shared" si="5"/>
        <v>659.75</v>
      </c>
      <c r="G28" s="788" t="str">
        <f t="shared" si="6"/>
        <v xml:space="preserve"> </v>
      </c>
      <c r="H28" s="788" t="str">
        <f t="shared" si="7"/>
        <v xml:space="preserve"> </v>
      </c>
      <c r="I28" s="788" t="str">
        <f t="shared" si="8"/>
        <v xml:space="preserve"> </v>
      </c>
      <c r="J28" s="788" t="str">
        <f t="shared" si="9"/>
        <v xml:space="preserve"> </v>
      </c>
      <c r="K28" s="788" t="str">
        <f t="shared" si="10"/>
        <v xml:space="preserve"> </v>
      </c>
      <c r="L28" s="788" t="str">
        <f t="shared" si="11"/>
        <v xml:space="preserve"> </v>
      </c>
      <c r="M28" s="788" t="str">
        <f t="shared" si="12"/>
        <v xml:space="preserve"> </v>
      </c>
      <c r="N28" s="788" t="str">
        <f t="shared" si="13"/>
        <v xml:space="preserve"> </v>
      </c>
      <c r="O28" s="612"/>
      <c r="P28" s="611">
        <v>95</v>
      </c>
      <c r="Q28" s="613">
        <v>0</v>
      </c>
      <c r="R28" s="613">
        <v>437.55</v>
      </c>
      <c r="S28" s="613">
        <v>526.16999999999996</v>
      </c>
      <c r="T28" s="613">
        <v>0</v>
      </c>
      <c r="U28" s="613">
        <v>659.75</v>
      </c>
      <c r="V28" s="613">
        <v>0</v>
      </c>
      <c r="W28" s="613">
        <v>0</v>
      </c>
      <c r="X28" s="613">
        <v>0</v>
      </c>
      <c r="Y28" s="613">
        <v>0</v>
      </c>
      <c r="Z28" s="613">
        <v>0</v>
      </c>
      <c r="AA28" s="613">
        <v>0</v>
      </c>
      <c r="AB28" s="613">
        <v>0</v>
      </c>
      <c r="AC28" s="614">
        <v>0</v>
      </c>
    </row>
    <row r="29" spans="1:29" ht="14.1" customHeight="1" x14ac:dyDescent="0.2">
      <c r="A29" s="611">
        <v>102</v>
      </c>
      <c r="B29" s="788" t="str">
        <f t="shared" si="1"/>
        <v xml:space="preserve"> </v>
      </c>
      <c r="C29" s="788">
        <f t="shared" si="2"/>
        <v>489.35</v>
      </c>
      <c r="D29" s="788">
        <f t="shared" si="3"/>
        <v>612.04</v>
      </c>
      <c r="E29" s="788" t="str">
        <f t="shared" si="4"/>
        <v xml:space="preserve"> </v>
      </c>
      <c r="F29" s="788">
        <f t="shared" si="5"/>
        <v>706.08</v>
      </c>
      <c r="G29" s="788" t="str">
        <f t="shared" si="6"/>
        <v xml:space="preserve"> </v>
      </c>
      <c r="H29" s="788" t="str">
        <f t="shared" si="7"/>
        <v xml:space="preserve"> </v>
      </c>
      <c r="I29" s="788" t="str">
        <f t="shared" si="8"/>
        <v xml:space="preserve"> </v>
      </c>
      <c r="J29" s="788" t="str">
        <f t="shared" si="9"/>
        <v xml:space="preserve"> </v>
      </c>
      <c r="K29" s="788" t="str">
        <f t="shared" si="10"/>
        <v xml:space="preserve"> </v>
      </c>
      <c r="L29" s="788" t="str">
        <f t="shared" si="11"/>
        <v xml:space="preserve"> </v>
      </c>
      <c r="M29" s="788" t="str">
        <f t="shared" si="12"/>
        <v xml:space="preserve"> </v>
      </c>
      <c r="N29" s="788" t="str">
        <f t="shared" si="13"/>
        <v xml:space="preserve"> </v>
      </c>
      <c r="O29" s="612"/>
      <c r="P29" s="611">
        <v>102</v>
      </c>
      <c r="Q29" s="613">
        <v>0</v>
      </c>
      <c r="R29" s="613">
        <v>489.35</v>
      </c>
      <c r="S29" s="613">
        <v>612.04</v>
      </c>
      <c r="T29" s="613">
        <v>0</v>
      </c>
      <c r="U29" s="613">
        <v>706.08</v>
      </c>
      <c r="V29" s="613">
        <v>0</v>
      </c>
      <c r="W29" s="613">
        <v>0</v>
      </c>
      <c r="X29" s="613">
        <v>0</v>
      </c>
      <c r="Y29" s="613">
        <v>0</v>
      </c>
      <c r="Z29" s="613">
        <v>0</v>
      </c>
      <c r="AA29" s="613">
        <v>0</v>
      </c>
      <c r="AB29" s="613">
        <v>0</v>
      </c>
      <c r="AC29" s="614">
        <v>0</v>
      </c>
    </row>
    <row r="30" spans="1:29" ht="14.1" customHeight="1" x14ac:dyDescent="0.2">
      <c r="A30" s="611">
        <v>108</v>
      </c>
      <c r="B30" s="788" t="str">
        <f t="shared" si="1"/>
        <v xml:space="preserve"> </v>
      </c>
      <c r="C30" s="788">
        <f t="shared" si="2"/>
        <v>504.35</v>
      </c>
      <c r="D30" s="788">
        <f t="shared" si="3"/>
        <v>594.30999999999995</v>
      </c>
      <c r="E30" s="788" t="str">
        <f t="shared" si="4"/>
        <v xml:space="preserve"> </v>
      </c>
      <c r="F30" s="788" t="str">
        <f t="shared" si="5"/>
        <v xml:space="preserve"> </v>
      </c>
      <c r="G30" s="788" t="str">
        <f t="shared" si="6"/>
        <v xml:space="preserve"> </v>
      </c>
      <c r="H30" s="788" t="str">
        <f t="shared" si="7"/>
        <v xml:space="preserve"> </v>
      </c>
      <c r="I30" s="788" t="str">
        <f t="shared" si="8"/>
        <v xml:space="preserve"> </v>
      </c>
      <c r="J30" s="788" t="str">
        <f t="shared" si="9"/>
        <v xml:space="preserve"> </v>
      </c>
      <c r="K30" s="788" t="str">
        <f t="shared" si="10"/>
        <v xml:space="preserve"> </v>
      </c>
      <c r="L30" s="788" t="str">
        <f t="shared" si="11"/>
        <v xml:space="preserve"> </v>
      </c>
      <c r="M30" s="788" t="str">
        <f t="shared" si="12"/>
        <v xml:space="preserve"> </v>
      </c>
      <c r="N30" s="788" t="str">
        <f t="shared" si="13"/>
        <v xml:space="preserve"> </v>
      </c>
      <c r="O30" s="612"/>
      <c r="P30" s="611">
        <v>108</v>
      </c>
      <c r="Q30" s="613">
        <v>0</v>
      </c>
      <c r="R30" s="613">
        <v>504.35</v>
      </c>
      <c r="S30" s="613">
        <v>594.30999999999995</v>
      </c>
      <c r="T30" s="613">
        <v>0</v>
      </c>
      <c r="U30" s="613">
        <v>0</v>
      </c>
      <c r="V30" s="613">
        <v>0</v>
      </c>
      <c r="W30" s="613">
        <v>0</v>
      </c>
      <c r="X30" s="613">
        <v>0</v>
      </c>
      <c r="Y30" s="613">
        <v>0</v>
      </c>
      <c r="Z30" s="613">
        <v>0</v>
      </c>
      <c r="AA30" s="613">
        <v>0</v>
      </c>
      <c r="AB30" s="613">
        <v>0</v>
      </c>
      <c r="AC30" s="614">
        <v>0</v>
      </c>
    </row>
    <row r="31" spans="1:29" ht="14.1" customHeight="1" x14ac:dyDescent="0.2">
      <c r="A31" s="611">
        <v>114</v>
      </c>
      <c r="B31" s="788" t="str">
        <f t="shared" si="1"/>
        <v xml:space="preserve"> </v>
      </c>
      <c r="C31" s="788">
        <f t="shared" si="2"/>
        <v>565.69000000000005</v>
      </c>
      <c r="D31" s="788">
        <f t="shared" si="3"/>
        <v>577.95000000000005</v>
      </c>
      <c r="E31" s="788" t="str">
        <f t="shared" si="4"/>
        <v xml:space="preserve"> </v>
      </c>
      <c r="F31" s="788" t="str">
        <f t="shared" si="5"/>
        <v xml:space="preserve"> </v>
      </c>
      <c r="G31" s="788" t="str">
        <f t="shared" si="6"/>
        <v xml:space="preserve"> </v>
      </c>
      <c r="H31" s="788" t="str">
        <f t="shared" si="7"/>
        <v xml:space="preserve"> </v>
      </c>
      <c r="I31" s="788" t="str">
        <f t="shared" si="8"/>
        <v xml:space="preserve"> </v>
      </c>
      <c r="J31" s="788" t="str">
        <f t="shared" si="9"/>
        <v xml:space="preserve"> </v>
      </c>
      <c r="K31" s="788" t="str">
        <f t="shared" si="10"/>
        <v xml:space="preserve"> </v>
      </c>
      <c r="L31" s="788" t="str">
        <f t="shared" si="11"/>
        <v xml:space="preserve"> </v>
      </c>
      <c r="M31" s="788" t="str">
        <f t="shared" si="12"/>
        <v xml:space="preserve"> </v>
      </c>
      <c r="N31" s="788" t="str">
        <f t="shared" si="13"/>
        <v xml:space="preserve"> </v>
      </c>
      <c r="O31" s="612"/>
      <c r="P31" s="611">
        <v>114</v>
      </c>
      <c r="Q31" s="613">
        <v>0</v>
      </c>
      <c r="R31" s="613">
        <v>565.69000000000005</v>
      </c>
      <c r="S31" s="613">
        <v>577.95000000000005</v>
      </c>
      <c r="T31" s="613">
        <v>0</v>
      </c>
      <c r="U31" s="613">
        <v>0</v>
      </c>
      <c r="V31" s="613">
        <v>0</v>
      </c>
      <c r="W31" s="613">
        <v>0</v>
      </c>
      <c r="X31" s="613">
        <v>0</v>
      </c>
      <c r="Y31" s="613">
        <v>0</v>
      </c>
      <c r="Z31" s="613">
        <v>0</v>
      </c>
      <c r="AA31" s="613">
        <v>0</v>
      </c>
      <c r="AB31" s="613">
        <v>0</v>
      </c>
      <c r="AC31" s="614">
        <v>0</v>
      </c>
    </row>
    <row r="32" spans="1:29" ht="14.1" customHeight="1" x14ac:dyDescent="0.2">
      <c r="A32" s="611">
        <v>121</v>
      </c>
      <c r="B32" s="788" t="str">
        <f t="shared" si="1"/>
        <v xml:space="preserve"> </v>
      </c>
      <c r="C32" s="788">
        <f t="shared" si="2"/>
        <v>587.5</v>
      </c>
      <c r="D32" s="788">
        <f t="shared" si="3"/>
        <v>661.12</v>
      </c>
      <c r="E32" s="788" t="str">
        <f t="shared" si="4"/>
        <v xml:space="preserve"> </v>
      </c>
      <c r="F32" s="788" t="str">
        <f t="shared" si="5"/>
        <v xml:space="preserve"> </v>
      </c>
      <c r="G32" s="788" t="str">
        <f t="shared" si="6"/>
        <v xml:space="preserve"> </v>
      </c>
      <c r="H32" s="788" t="str">
        <f t="shared" si="7"/>
        <v xml:space="preserve"> </v>
      </c>
      <c r="I32" s="788" t="str">
        <f t="shared" si="8"/>
        <v xml:space="preserve"> </v>
      </c>
      <c r="J32" s="788" t="str">
        <f t="shared" si="9"/>
        <v xml:space="preserve"> </v>
      </c>
      <c r="K32" s="788" t="str">
        <f t="shared" si="10"/>
        <v xml:space="preserve"> </v>
      </c>
      <c r="L32" s="788" t="str">
        <f t="shared" si="11"/>
        <v xml:space="preserve"> </v>
      </c>
      <c r="M32" s="788" t="str">
        <f t="shared" si="12"/>
        <v xml:space="preserve"> </v>
      </c>
      <c r="N32" s="788" t="str">
        <f t="shared" si="13"/>
        <v xml:space="preserve"> </v>
      </c>
      <c r="O32" s="612"/>
      <c r="P32" s="611">
        <v>121</v>
      </c>
      <c r="Q32" s="613">
        <v>0</v>
      </c>
      <c r="R32" s="613">
        <v>587.5</v>
      </c>
      <c r="S32" s="613">
        <v>661.12</v>
      </c>
      <c r="T32" s="613">
        <v>0</v>
      </c>
      <c r="U32" s="613">
        <v>0</v>
      </c>
      <c r="V32" s="613">
        <v>0</v>
      </c>
      <c r="W32" s="613">
        <v>0</v>
      </c>
      <c r="X32" s="613">
        <v>0</v>
      </c>
      <c r="Y32" s="613">
        <v>0</v>
      </c>
      <c r="Z32" s="613">
        <v>0</v>
      </c>
      <c r="AA32" s="613">
        <v>0</v>
      </c>
      <c r="AB32" s="613">
        <v>0</v>
      </c>
      <c r="AC32" s="614">
        <v>0</v>
      </c>
    </row>
    <row r="33" spans="1:29" ht="14.1" customHeight="1" x14ac:dyDescent="0.2">
      <c r="A33" s="616">
        <v>127</v>
      </c>
      <c r="B33" s="789" t="str">
        <f t="shared" si="1"/>
        <v xml:space="preserve"> </v>
      </c>
      <c r="C33" s="789">
        <f t="shared" si="2"/>
        <v>597.04999999999995</v>
      </c>
      <c r="D33" s="789" t="str">
        <f t="shared" si="3"/>
        <v xml:space="preserve"> </v>
      </c>
      <c r="E33" s="789" t="str">
        <f t="shared" si="4"/>
        <v xml:space="preserve"> </v>
      </c>
      <c r="F33" s="789" t="str">
        <f t="shared" si="5"/>
        <v xml:space="preserve"> </v>
      </c>
      <c r="G33" s="789" t="str">
        <f t="shared" si="6"/>
        <v xml:space="preserve"> </v>
      </c>
      <c r="H33" s="789" t="str">
        <f t="shared" si="7"/>
        <v xml:space="preserve"> </v>
      </c>
      <c r="I33" s="789" t="str">
        <f t="shared" si="8"/>
        <v xml:space="preserve"> </v>
      </c>
      <c r="J33" s="789" t="str">
        <f t="shared" si="9"/>
        <v xml:space="preserve"> </v>
      </c>
      <c r="K33" s="789" t="str">
        <f t="shared" si="10"/>
        <v xml:space="preserve"> </v>
      </c>
      <c r="L33" s="789" t="str">
        <f t="shared" si="11"/>
        <v xml:space="preserve"> </v>
      </c>
      <c r="M33" s="789" t="str">
        <f t="shared" si="12"/>
        <v xml:space="preserve"> </v>
      </c>
      <c r="N33" s="789" t="str">
        <f t="shared" si="13"/>
        <v xml:space="preserve"> </v>
      </c>
      <c r="O33" s="612"/>
      <c r="P33" s="616">
        <v>127</v>
      </c>
      <c r="Q33" s="613">
        <v>0</v>
      </c>
      <c r="R33" s="613">
        <v>597.04999999999995</v>
      </c>
      <c r="S33" s="613">
        <v>0</v>
      </c>
      <c r="T33" s="613">
        <v>0</v>
      </c>
      <c r="U33" s="613">
        <v>0</v>
      </c>
      <c r="V33" s="613">
        <v>0</v>
      </c>
      <c r="W33" s="613">
        <v>0</v>
      </c>
      <c r="X33" s="613">
        <v>0</v>
      </c>
      <c r="Y33" s="613">
        <v>0</v>
      </c>
      <c r="Z33" s="613">
        <v>0</v>
      </c>
      <c r="AA33" s="613">
        <v>0</v>
      </c>
      <c r="AB33" s="613">
        <v>0</v>
      </c>
      <c r="AC33" s="614">
        <v>0</v>
      </c>
    </row>
    <row r="34" spans="1:29" ht="12" customHeight="1" x14ac:dyDescent="0.2">
      <c r="A34" s="617"/>
      <c r="B34" s="612"/>
      <c r="C34" s="612"/>
      <c r="D34" s="612"/>
      <c r="E34" s="612"/>
      <c r="F34" s="612"/>
      <c r="G34" s="612"/>
      <c r="H34" s="612"/>
      <c r="I34" s="612"/>
      <c r="J34" s="612"/>
      <c r="K34" s="612"/>
      <c r="L34" s="612"/>
      <c r="M34" s="612"/>
      <c r="N34" s="612"/>
      <c r="O34" s="612"/>
    </row>
    <row r="35" spans="1:29" ht="12" customHeight="1" x14ac:dyDescent="0.2">
      <c r="A35" s="1384" t="s">
        <v>280</v>
      </c>
      <c r="B35" s="1385"/>
      <c r="C35" s="1385"/>
      <c r="D35" s="1385"/>
      <c r="E35" s="1385"/>
      <c r="F35" s="1385"/>
      <c r="G35" s="1385"/>
      <c r="H35" s="1385"/>
      <c r="I35" s="1385"/>
      <c r="J35" s="1385"/>
      <c r="K35" s="1385"/>
      <c r="L35" s="1385"/>
      <c r="M35" s="1385"/>
      <c r="N35" s="618"/>
      <c r="O35" s="619"/>
    </row>
    <row r="36" spans="1:29" ht="12" customHeight="1" x14ac:dyDescent="0.2">
      <c r="A36" s="559" t="s">
        <v>21</v>
      </c>
      <c r="B36" s="559"/>
      <c r="C36" s="557"/>
      <c r="D36" s="559"/>
      <c r="E36" s="557"/>
      <c r="F36" s="559"/>
      <c r="G36" s="557"/>
      <c r="H36" s="559"/>
      <c r="I36" s="486"/>
      <c r="J36" s="559"/>
      <c r="L36" s="557" t="str">
        <f>'WM-ZHE'!K85</f>
        <v>Офис продаж:</v>
      </c>
      <c r="M36" s="559"/>
      <c r="N36" s="486"/>
    </row>
    <row r="37" spans="1:29" ht="12" customHeight="1" x14ac:dyDescent="0.2">
      <c r="A37" s="562" t="s">
        <v>23</v>
      </c>
      <c r="B37" s="559"/>
      <c r="C37" s="557"/>
      <c r="D37" s="559"/>
      <c r="E37" s="557"/>
      <c r="F37" s="559"/>
      <c r="G37" s="557"/>
      <c r="H37" s="559"/>
      <c r="I37" s="486"/>
      <c r="J37" s="559"/>
      <c r="L37" s="560" t="str">
        <f>'WM-ZHE'!K86</f>
        <v>105064, Москва</v>
      </c>
      <c r="M37" s="559"/>
      <c r="N37" s="486"/>
    </row>
    <row r="38" spans="1:29" ht="12" customHeight="1" x14ac:dyDescent="0.2">
      <c r="A38" s="486" t="s">
        <v>25</v>
      </c>
      <c r="B38" s="486"/>
      <c r="C38" s="563"/>
      <c r="D38" s="486"/>
      <c r="E38" s="563"/>
      <c r="F38" s="486"/>
      <c r="G38" s="563"/>
      <c r="H38" s="486"/>
      <c r="I38" s="486"/>
      <c r="J38" s="486"/>
      <c r="L38" s="560" t="str">
        <f>'WM-ZHE'!K87</f>
        <v>Земляной вал, 9</v>
      </c>
      <c r="M38" s="486"/>
      <c r="N38" s="486"/>
    </row>
    <row r="39" spans="1:29" ht="12" customHeight="1" x14ac:dyDescent="0.2">
      <c r="A39" s="1328" t="s">
        <v>27</v>
      </c>
      <c r="B39" s="1328"/>
      <c r="C39" s="1328"/>
      <c r="D39" s="1328"/>
      <c r="E39" s="1328"/>
      <c r="F39" s="1328"/>
      <c r="G39" s="1328"/>
      <c r="H39" s="562"/>
      <c r="I39" s="486"/>
      <c r="J39" s="620"/>
      <c r="L39" s="560" t="str">
        <f>'WM-ZHE'!K88</f>
        <v>Бизнес-центр "СИТИДЕЛ", 10 этаж</v>
      </c>
      <c r="M39" s="620"/>
      <c r="N39" s="486"/>
    </row>
    <row r="40" spans="1:29" ht="12" customHeight="1" x14ac:dyDescent="0.2">
      <c r="A40" s="1328"/>
      <c r="B40" s="1328"/>
      <c r="C40" s="1328"/>
      <c r="D40" s="1328"/>
      <c r="E40" s="1328"/>
      <c r="F40" s="1328"/>
      <c r="G40" s="1328"/>
      <c r="H40" s="562"/>
      <c r="I40" s="486"/>
      <c r="J40" s="486"/>
      <c r="L40" s="560" t="str">
        <f>'WM-ZHE'!K89</f>
        <v>тел.     +7(495) 995-77-55</v>
      </c>
      <c r="M40" s="486"/>
      <c r="N40" s="486"/>
    </row>
    <row r="41" spans="1:29" ht="12" customHeight="1" x14ac:dyDescent="0.2">
      <c r="A41" s="486"/>
      <c r="B41" s="486"/>
      <c r="C41" s="486"/>
      <c r="D41" s="486"/>
      <c r="E41" s="486"/>
      <c r="F41" s="486"/>
      <c r="G41" s="486"/>
      <c r="H41" s="486"/>
      <c r="J41" s="486"/>
      <c r="L41" s="560" t="str">
        <f>'WM-ZHE'!K90</f>
        <v>факс   +7(495) 995 77 75</v>
      </c>
      <c r="M41" s="486"/>
      <c r="N41" s="486"/>
    </row>
    <row r="42" spans="1:29" x14ac:dyDescent="0.2">
      <c r="A42" s="486"/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</row>
    <row r="43" spans="1:29" x14ac:dyDescent="0.2">
      <c r="A43" s="486"/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</row>
    <row r="44" spans="1:29" x14ac:dyDescent="0.2">
      <c r="A44" s="486"/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</row>
    <row r="45" spans="1:29" x14ac:dyDescent="0.2">
      <c r="A45" s="486"/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</row>
    <row r="46" spans="1:29" x14ac:dyDescent="0.2">
      <c r="A46" s="486"/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</row>
    <row r="47" spans="1:29" x14ac:dyDescent="0.2">
      <c r="A47" s="486"/>
      <c r="B47" s="486"/>
      <c r="C47" s="486"/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486"/>
    </row>
    <row r="48" spans="1:29" x14ac:dyDescent="0.2">
      <c r="A48" s="486"/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</row>
    <row r="49" spans="1:14" x14ac:dyDescent="0.2">
      <c r="A49" s="486"/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</row>
    <row r="50" spans="1:14" x14ac:dyDescent="0.2">
      <c r="A50" s="486"/>
      <c r="B50" s="486"/>
      <c r="C50" s="486"/>
      <c r="D50" s="486"/>
      <c r="E50" s="486"/>
      <c r="F50" s="486"/>
      <c r="G50" s="486"/>
      <c r="H50" s="486"/>
      <c r="I50" s="486"/>
      <c r="J50" s="558"/>
      <c r="K50" s="558"/>
      <c r="L50" s="558"/>
      <c r="M50" s="558"/>
      <c r="N50" s="558"/>
    </row>
    <row r="51" spans="1:14" x14ac:dyDescent="0.2">
      <c r="A51" s="486"/>
      <c r="B51" s="486"/>
      <c r="C51" s="486"/>
      <c r="D51" s="486"/>
      <c r="E51" s="486"/>
      <c r="F51" s="486"/>
      <c r="G51" s="486"/>
      <c r="H51" s="486"/>
      <c r="I51" s="486"/>
      <c r="J51" s="558"/>
      <c r="K51" s="558"/>
      <c r="L51" s="558"/>
      <c r="M51" s="558"/>
      <c r="N51" s="558"/>
    </row>
    <row r="52" spans="1:14" x14ac:dyDescent="0.2">
      <c r="A52" s="486"/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</row>
    <row r="53" spans="1:14" x14ac:dyDescent="0.2">
      <c r="A53" s="486"/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</row>
    <row r="54" spans="1:14" x14ac:dyDescent="0.2">
      <c r="A54" s="486"/>
      <c r="B54" s="486"/>
      <c r="C54" s="486"/>
      <c r="D54" s="486"/>
      <c r="E54" s="486"/>
      <c r="F54" s="486"/>
      <c r="G54" s="486"/>
      <c r="H54" s="486"/>
      <c r="I54" s="486"/>
      <c r="J54" s="486"/>
      <c r="K54" s="486"/>
      <c r="L54" s="486"/>
      <c r="M54" s="486"/>
      <c r="N54" s="486"/>
    </row>
    <row r="55" spans="1:14" x14ac:dyDescent="0.2">
      <c r="A55" s="486"/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</row>
    <row r="56" spans="1:14" x14ac:dyDescent="0.2">
      <c r="A56" s="486"/>
      <c r="B56" s="486"/>
      <c r="C56" s="486"/>
      <c r="D56" s="486"/>
      <c r="E56" s="486"/>
      <c r="F56" s="486"/>
      <c r="G56" s="486"/>
      <c r="H56" s="486"/>
      <c r="I56" s="486"/>
      <c r="J56" s="486"/>
      <c r="K56" s="486"/>
      <c r="L56" s="486"/>
      <c r="M56" s="486"/>
      <c r="N56" s="486"/>
    </row>
    <row r="57" spans="1:14" x14ac:dyDescent="0.2">
      <c r="A57" s="486"/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</row>
    <row r="58" spans="1:14" x14ac:dyDescent="0.2">
      <c r="A58" s="486"/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</row>
    <row r="59" spans="1:14" x14ac:dyDescent="0.2">
      <c r="A59" s="486"/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</row>
    <row r="60" spans="1:14" x14ac:dyDescent="0.2">
      <c r="A60" s="486"/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486"/>
    </row>
    <row r="61" spans="1:14" x14ac:dyDescent="0.2">
      <c r="A61" s="486"/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</row>
    <row r="62" spans="1:14" x14ac:dyDescent="0.2">
      <c r="A62" s="486"/>
      <c r="B62" s="486"/>
      <c r="C62" s="486"/>
      <c r="D62" s="486"/>
      <c r="E62" s="486"/>
      <c r="F62" s="486"/>
      <c r="G62" s="486"/>
      <c r="H62" s="486"/>
      <c r="I62" s="486"/>
      <c r="J62" s="486"/>
      <c r="K62" s="486"/>
      <c r="L62" s="486"/>
      <c r="M62" s="486"/>
      <c r="N62" s="486"/>
    </row>
    <row r="63" spans="1:14" x14ac:dyDescent="0.2">
      <c r="A63" s="486"/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486"/>
    </row>
    <row r="64" spans="1:14" x14ac:dyDescent="0.2">
      <c r="A64" s="486"/>
      <c r="B64" s="486"/>
      <c r="C64" s="486"/>
      <c r="D64" s="486"/>
      <c r="E64" s="486"/>
      <c r="F64" s="486"/>
      <c r="G64" s="486"/>
      <c r="H64" s="486"/>
      <c r="I64" s="486"/>
      <c r="J64" s="486"/>
      <c r="K64" s="486"/>
      <c r="L64" s="486"/>
      <c r="M64" s="486"/>
      <c r="N64" s="486"/>
    </row>
    <row r="65" spans="1:14" x14ac:dyDescent="0.2">
      <c r="A65" s="486"/>
      <c r="B65" s="486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</row>
    <row r="66" spans="1:14" x14ac:dyDescent="0.2">
      <c r="A66" s="486"/>
      <c r="B66" s="486"/>
      <c r="C66" s="486"/>
      <c r="D66" s="486"/>
      <c r="E66" s="486"/>
      <c r="F66" s="486"/>
      <c r="G66" s="486"/>
      <c r="H66" s="486"/>
      <c r="I66" s="486"/>
      <c r="J66" s="486"/>
      <c r="K66" s="486"/>
      <c r="L66" s="486"/>
      <c r="M66" s="486"/>
      <c r="N66" s="486"/>
    </row>
    <row r="67" spans="1:14" x14ac:dyDescent="0.2">
      <c r="A67" s="486"/>
      <c r="B67" s="486"/>
      <c r="C67" s="486"/>
      <c r="D67" s="486"/>
      <c r="E67" s="486"/>
      <c r="F67" s="486"/>
      <c r="G67" s="486"/>
      <c r="H67" s="486"/>
      <c r="I67" s="486"/>
      <c r="J67" s="486"/>
      <c r="K67" s="486"/>
      <c r="L67" s="486"/>
      <c r="M67" s="486"/>
      <c r="N67" s="486"/>
    </row>
    <row r="68" spans="1:14" x14ac:dyDescent="0.2">
      <c r="A68" s="486"/>
      <c r="B68" s="486"/>
      <c r="C68" s="486"/>
      <c r="D68" s="486"/>
      <c r="E68" s="486"/>
      <c r="F68" s="486"/>
      <c r="G68" s="486"/>
      <c r="H68" s="486"/>
      <c r="I68" s="486"/>
      <c r="J68" s="486"/>
      <c r="K68" s="486"/>
      <c r="L68" s="486"/>
      <c r="M68" s="486"/>
      <c r="N68" s="486"/>
    </row>
    <row r="69" spans="1:14" x14ac:dyDescent="0.2">
      <c r="A69" s="486"/>
      <c r="B69" s="486"/>
      <c r="C69" s="486"/>
      <c r="D69" s="486"/>
      <c r="E69" s="486"/>
      <c r="F69" s="486"/>
      <c r="G69" s="486"/>
      <c r="H69" s="486"/>
      <c r="I69" s="486"/>
      <c r="J69" s="486"/>
      <c r="K69" s="486"/>
      <c r="L69" s="486"/>
      <c r="M69" s="486"/>
      <c r="N69" s="486"/>
    </row>
    <row r="70" spans="1:14" x14ac:dyDescent="0.2">
      <c r="A70" s="486"/>
      <c r="B70" s="486"/>
      <c r="C70" s="486"/>
      <c r="D70" s="486"/>
      <c r="E70" s="486"/>
      <c r="F70" s="486"/>
      <c r="G70" s="486"/>
      <c r="H70" s="486"/>
      <c r="I70" s="486"/>
      <c r="J70" s="486"/>
      <c r="K70" s="486"/>
      <c r="L70" s="486"/>
      <c r="M70" s="486"/>
      <c r="N70" s="486"/>
    </row>
    <row r="71" spans="1:14" x14ac:dyDescent="0.2">
      <c r="A71" s="486"/>
      <c r="B71" s="486"/>
      <c r="C71" s="486"/>
      <c r="D71" s="486"/>
      <c r="E71" s="486"/>
      <c r="F71" s="486"/>
      <c r="G71" s="486"/>
      <c r="H71" s="486"/>
      <c r="I71" s="486"/>
      <c r="J71" s="486"/>
      <c r="K71" s="486"/>
      <c r="L71" s="486"/>
      <c r="M71" s="486"/>
      <c r="N71" s="486"/>
    </row>
    <row r="72" spans="1:14" x14ac:dyDescent="0.2">
      <c r="A72" s="486"/>
      <c r="B72" s="486"/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</row>
    <row r="73" spans="1:14" x14ac:dyDescent="0.2">
      <c r="A73" s="486"/>
      <c r="B73" s="486"/>
      <c r="C73" s="486"/>
      <c r="D73" s="486"/>
      <c r="E73" s="486"/>
      <c r="F73" s="486"/>
      <c r="G73" s="486"/>
      <c r="H73" s="486"/>
      <c r="I73" s="486"/>
      <c r="J73" s="486"/>
      <c r="K73" s="486"/>
      <c r="L73" s="486"/>
      <c r="M73" s="486"/>
      <c r="N73" s="486"/>
    </row>
    <row r="74" spans="1:14" x14ac:dyDescent="0.2">
      <c r="A74" s="486"/>
      <c r="B74" s="486"/>
      <c r="C74" s="486"/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486"/>
    </row>
    <row r="75" spans="1:14" x14ac:dyDescent="0.2">
      <c r="A75" s="486"/>
      <c r="B75" s="486"/>
      <c r="C75" s="486"/>
      <c r="D75" s="486"/>
      <c r="E75" s="486"/>
      <c r="F75" s="486"/>
      <c r="G75" s="486"/>
      <c r="H75" s="486"/>
      <c r="I75" s="486"/>
      <c r="J75" s="486"/>
      <c r="K75" s="486"/>
      <c r="L75" s="486"/>
      <c r="M75" s="486"/>
      <c r="N75" s="486"/>
    </row>
    <row r="76" spans="1:14" x14ac:dyDescent="0.2">
      <c r="A76" s="486"/>
      <c r="B76" s="486"/>
      <c r="C76" s="486"/>
      <c r="D76" s="486"/>
      <c r="E76" s="486"/>
      <c r="F76" s="486"/>
      <c r="G76" s="486"/>
      <c r="H76" s="486"/>
      <c r="I76" s="486"/>
      <c r="J76" s="486"/>
      <c r="K76" s="486"/>
      <c r="L76" s="486"/>
      <c r="M76" s="486"/>
      <c r="N76" s="486"/>
    </row>
    <row r="77" spans="1:14" x14ac:dyDescent="0.2">
      <c r="A77" s="486"/>
      <c r="B77" s="486"/>
      <c r="C77" s="486"/>
      <c r="D77" s="486"/>
      <c r="E77" s="486"/>
      <c r="F77" s="486"/>
      <c r="G77" s="486"/>
      <c r="H77" s="486"/>
      <c r="I77" s="486"/>
      <c r="J77" s="486"/>
      <c r="K77" s="486"/>
      <c r="L77" s="486"/>
      <c r="M77" s="486"/>
      <c r="N77" s="486"/>
    </row>
    <row r="78" spans="1:14" x14ac:dyDescent="0.2">
      <c r="A78" s="486"/>
      <c r="B78" s="486"/>
      <c r="C78" s="486"/>
      <c r="D78" s="486"/>
      <c r="E78" s="486"/>
      <c r="F78" s="486"/>
      <c r="G78" s="486"/>
      <c r="H78" s="486"/>
      <c r="I78" s="486"/>
      <c r="J78" s="486"/>
      <c r="K78" s="486"/>
      <c r="L78" s="486"/>
      <c r="M78" s="486"/>
      <c r="N78" s="486"/>
    </row>
    <row r="79" spans="1:14" x14ac:dyDescent="0.2">
      <c r="A79" s="486"/>
      <c r="B79" s="486"/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M79" s="486"/>
      <c r="N79" s="486"/>
    </row>
    <row r="80" spans="1:14" x14ac:dyDescent="0.2">
      <c r="A80" s="486"/>
      <c r="B80" s="486"/>
      <c r="C80" s="486"/>
      <c r="D80" s="486"/>
      <c r="E80" s="486"/>
      <c r="F80" s="486"/>
      <c r="G80" s="486"/>
      <c r="H80" s="486"/>
      <c r="I80" s="486"/>
      <c r="J80" s="486"/>
      <c r="K80" s="486"/>
      <c r="L80" s="486"/>
      <c r="M80" s="486"/>
      <c r="N80" s="486"/>
    </row>
    <row r="81" spans="1:14" x14ac:dyDescent="0.2">
      <c r="A81" s="486"/>
      <c r="B81" s="486"/>
      <c r="C81" s="486"/>
      <c r="D81" s="486"/>
      <c r="E81" s="486"/>
      <c r="F81" s="486"/>
      <c r="G81" s="486"/>
      <c r="H81" s="486"/>
      <c r="I81" s="486"/>
      <c r="J81" s="486"/>
      <c r="K81" s="486"/>
      <c r="L81" s="486"/>
      <c r="M81" s="486"/>
      <c r="N81" s="486"/>
    </row>
    <row r="82" spans="1:14" x14ac:dyDescent="0.2">
      <c r="A82" s="486"/>
      <c r="B82" s="486"/>
      <c r="C82" s="486"/>
      <c r="D82" s="486"/>
      <c r="E82" s="486"/>
      <c r="F82" s="486"/>
      <c r="G82" s="486"/>
      <c r="H82" s="486"/>
      <c r="I82" s="486"/>
      <c r="J82" s="486"/>
      <c r="K82" s="486"/>
      <c r="L82" s="486"/>
      <c r="M82" s="486"/>
      <c r="N82" s="486"/>
    </row>
    <row r="83" spans="1:14" x14ac:dyDescent="0.2">
      <c r="A83" s="486"/>
      <c r="B83" s="486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486"/>
    </row>
    <row r="84" spans="1:14" x14ac:dyDescent="0.2">
      <c r="A84" s="486"/>
      <c r="B84" s="486"/>
      <c r="C84" s="486"/>
      <c r="D84" s="486"/>
      <c r="E84" s="486"/>
      <c r="F84" s="486"/>
      <c r="G84" s="486"/>
      <c r="H84" s="486"/>
      <c r="I84" s="486"/>
      <c r="J84" s="486"/>
      <c r="K84" s="486"/>
      <c r="L84" s="486"/>
      <c r="M84" s="486"/>
      <c r="N84" s="486"/>
    </row>
    <row r="85" spans="1:14" x14ac:dyDescent="0.2">
      <c r="A85" s="486"/>
      <c r="B85" s="486"/>
      <c r="C85" s="486"/>
      <c r="D85" s="486"/>
      <c r="E85" s="486"/>
      <c r="F85" s="486"/>
      <c r="G85" s="486"/>
      <c r="H85" s="486"/>
      <c r="I85" s="486"/>
      <c r="J85" s="486"/>
      <c r="K85" s="486"/>
      <c r="L85" s="486"/>
      <c r="M85" s="486"/>
      <c r="N85" s="486"/>
    </row>
    <row r="86" spans="1:14" x14ac:dyDescent="0.2">
      <c r="A86" s="486"/>
      <c r="B86" s="486"/>
      <c r="C86" s="486"/>
      <c r="D86" s="486"/>
      <c r="E86" s="486"/>
      <c r="F86" s="486"/>
      <c r="G86" s="486"/>
      <c r="H86" s="486"/>
      <c r="I86" s="486"/>
      <c r="J86" s="486"/>
      <c r="K86" s="486"/>
      <c r="L86" s="486"/>
      <c r="M86" s="486"/>
      <c r="N86" s="486"/>
    </row>
    <row r="87" spans="1:14" x14ac:dyDescent="0.2">
      <c r="A87" s="486"/>
      <c r="B87" s="486"/>
      <c r="C87" s="486"/>
      <c r="D87" s="486"/>
      <c r="E87" s="486"/>
      <c r="F87" s="486"/>
      <c r="G87" s="486"/>
      <c r="H87" s="486"/>
      <c r="I87" s="486"/>
      <c r="J87" s="486"/>
      <c r="K87" s="486"/>
      <c r="L87" s="486"/>
      <c r="M87" s="486"/>
      <c r="N87" s="486"/>
    </row>
    <row r="88" spans="1:14" x14ac:dyDescent="0.2">
      <c r="A88" s="486"/>
      <c r="B88" s="486"/>
      <c r="C88" s="486"/>
      <c r="D88" s="486"/>
      <c r="E88" s="486"/>
      <c r="F88" s="486"/>
      <c r="G88" s="486"/>
      <c r="H88" s="486"/>
      <c r="I88" s="486"/>
      <c r="J88" s="486"/>
      <c r="K88" s="486"/>
      <c r="L88" s="486"/>
      <c r="M88" s="486"/>
      <c r="N88" s="486"/>
    </row>
    <row r="89" spans="1:14" x14ac:dyDescent="0.2">
      <c r="A89" s="486"/>
      <c r="B89" s="486"/>
      <c r="C89" s="486"/>
      <c r="D89" s="486"/>
      <c r="E89" s="486"/>
      <c r="F89" s="486"/>
      <c r="G89" s="486"/>
      <c r="H89" s="486"/>
      <c r="I89" s="486"/>
      <c r="J89" s="486"/>
      <c r="K89" s="486"/>
      <c r="L89" s="486"/>
      <c r="M89" s="486"/>
      <c r="N89" s="486"/>
    </row>
    <row r="90" spans="1:14" x14ac:dyDescent="0.2">
      <c r="A90" s="486"/>
      <c r="B90" s="486"/>
      <c r="C90" s="486"/>
      <c r="D90" s="486"/>
      <c r="E90" s="486"/>
      <c r="F90" s="486"/>
      <c r="G90" s="486"/>
      <c r="H90" s="486"/>
      <c r="I90" s="486"/>
      <c r="J90" s="486"/>
      <c r="K90" s="486"/>
      <c r="L90" s="486"/>
      <c r="M90" s="486"/>
      <c r="N90" s="486"/>
    </row>
    <row r="91" spans="1:14" x14ac:dyDescent="0.2">
      <c r="A91" s="486"/>
      <c r="B91" s="486"/>
      <c r="C91" s="486"/>
      <c r="D91" s="486"/>
      <c r="E91" s="486"/>
      <c r="F91" s="486"/>
      <c r="G91" s="486"/>
      <c r="H91" s="486"/>
      <c r="I91" s="486"/>
      <c r="J91" s="486"/>
      <c r="K91" s="486"/>
      <c r="L91" s="486"/>
      <c r="M91" s="486"/>
      <c r="N91" s="486"/>
    </row>
    <row r="92" spans="1:14" x14ac:dyDescent="0.2">
      <c r="A92" s="486"/>
      <c r="B92" s="486"/>
      <c r="C92" s="486"/>
      <c r="D92" s="486"/>
      <c r="E92" s="486"/>
      <c r="F92" s="486"/>
      <c r="G92" s="486"/>
      <c r="H92" s="486"/>
      <c r="I92" s="486"/>
      <c r="J92" s="486"/>
      <c r="K92" s="486"/>
      <c r="L92" s="486"/>
      <c r="M92" s="486"/>
      <c r="N92" s="486"/>
    </row>
    <row r="93" spans="1:14" x14ac:dyDescent="0.2">
      <c r="A93" s="486"/>
      <c r="B93" s="486"/>
      <c r="C93" s="486"/>
      <c r="D93" s="486"/>
      <c r="E93" s="486"/>
      <c r="F93" s="486"/>
      <c r="G93" s="486"/>
      <c r="H93" s="486"/>
      <c r="I93" s="486"/>
      <c r="J93" s="486"/>
      <c r="K93" s="486"/>
      <c r="L93" s="486"/>
      <c r="M93" s="486"/>
      <c r="N93" s="486"/>
    </row>
    <row r="94" spans="1:14" x14ac:dyDescent="0.2">
      <c r="A94" s="486"/>
      <c r="B94" s="486"/>
      <c r="C94" s="486"/>
      <c r="D94" s="486"/>
      <c r="E94" s="486"/>
      <c r="F94" s="486"/>
      <c r="G94" s="486"/>
      <c r="H94" s="486"/>
      <c r="I94" s="486"/>
      <c r="J94" s="486"/>
      <c r="K94" s="486"/>
      <c r="L94" s="486"/>
      <c r="M94" s="486"/>
      <c r="N94" s="486"/>
    </row>
    <row r="95" spans="1:14" x14ac:dyDescent="0.2">
      <c r="A95" s="486"/>
      <c r="B95" s="486"/>
      <c r="C95" s="486"/>
      <c r="D95" s="486"/>
      <c r="E95" s="486"/>
      <c r="F95" s="486"/>
      <c r="G95" s="486"/>
      <c r="H95" s="486"/>
      <c r="I95" s="486"/>
      <c r="J95" s="486"/>
      <c r="K95" s="486"/>
      <c r="L95" s="486"/>
      <c r="M95" s="486"/>
      <c r="N95" s="486"/>
    </row>
    <row r="96" spans="1:14" x14ac:dyDescent="0.2">
      <c r="A96" s="486"/>
      <c r="B96" s="486"/>
      <c r="C96" s="486"/>
      <c r="D96" s="486"/>
      <c r="E96" s="486"/>
      <c r="F96" s="486"/>
      <c r="G96" s="486"/>
      <c r="H96" s="486"/>
      <c r="I96" s="486"/>
      <c r="J96" s="486"/>
      <c r="K96" s="486"/>
      <c r="L96" s="486"/>
      <c r="M96" s="486"/>
      <c r="N96" s="486"/>
    </row>
    <row r="97" spans="1:14" x14ac:dyDescent="0.2">
      <c r="A97" s="486"/>
      <c r="B97" s="486"/>
      <c r="C97" s="486"/>
      <c r="D97" s="486"/>
      <c r="E97" s="486"/>
      <c r="F97" s="486"/>
      <c r="G97" s="486"/>
      <c r="H97" s="486"/>
      <c r="I97" s="486"/>
      <c r="J97" s="486"/>
      <c r="K97" s="486"/>
      <c r="L97" s="486"/>
      <c r="M97" s="486"/>
      <c r="N97" s="486"/>
    </row>
    <row r="98" spans="1:14" x14ac:dyDescent="0.2">
      <c r="A98" s="486"/>
      <c r="B98" s="486"/>
      <c r="C98" s="486"/>
      <c r="D98" s="486"/>
      <c r="E98" s="486"/>
      <c r="F98" s="486"/>
      <c r="G98" s="486"/>
      <c r="H98" s="486"/>
      <c r="I98" s="486"/>
      <c r="J98" s="486"/>
      <c r="K98" s="486"/>
      <c r="L98" s="486"/>
      <c r="M98" s="486"/>
      <c r="N98" s="486"/>
    </row>
    <row r="99" spans="1:14" x14ac:dyDescent="0.2">
      <c r="A99" s="486"/>
      <c r="B99" s="486"/>
      <c r="C99" s="486"/>
      <c r="D99" s="486"/>
      <c r="E99" s="486"/>
      <c r="F99" s="486"/>
      <c r="G99" s="486"/>
      <c r="H99" s="486"/>
      <c r="I99" s="486"/>
      <c r="J99" s="486"/>
      <c r="K99" s="486"/>
      <c r="L99" s="486"/>
      <c r="M99" s="486"/>
      <c r="N99" s="486"/>
    </row>
    <row r="100" spans="1:14" x14ac:dyDescent="0.2">
      <c r="A100" s="486"/>
      <c r="B100" s="486"/>
      <c r="C100" s="486"/>
      <c r="D100" s="486"/>
      <c r="E100" s="486"/>
      <c r="F100" s="486"/>
      <c r="G100" s="486"/>
      <c r="H100" s="486"/>
      <c r="I100" s="486"/>
      <c r="J100" s="486"/>
      <c r="K100" s="486"/>
      <c r="L100" s="486"/>
      <c r="M100" s="486"/>
      <c r="N100" s="486"/>
    </row>
    <row r="101" spans="1:14" x14ac:dyDescent="0.2">
      <c r="A101" s="486"/>
      <c r="B101" s="486"/>
      <c r="C101" s="486"/>
      <c r="D101" s="486"/>
      <c r="E101" s="486"/>
      <c r="F101" s="486"/>
      <c r="G101" s="486"/>
      <c r="H101" s="486"/>
      <c r="I101" s="486"/>
      <c r="J101" s="486"/>
      <c r="K101" s="486"/>
      <c r="L101" s="486"/>
      <c r="M101" s="486"/>
      <c r="N101" s="486"/>
    </row>
    <row r="102" spans="1:14" x14ac:dyDescent="0.2">
      <c r="A102" s="486"/>
      <c r="B102" s="486"/>
      <c r="C102" s="486"/>
      <c r="D102" s="486"/>
      <c r="E102" s="486"/>
      <c r="F102" s="486"/>
      <c r="G102" s="486"/>
      <c r="H102" s="486"/>
      <c r="I102" s="486"/>
      <c r="J102" s="486"/>
      <c r="K102" s="486"/>
      <c r="L102" s="486"/>
      <c r="M102" s="486"/>
      <c r="N102" s="486"/>
    </row>
    <row r="103" spans="1:14" x14ac:dyDescent="0.2">
      <c r="A103" s="486"/>
      <c r="B103" s="486"/>
      <c r="C103" s="486"/>
      <c r="D103" s="486"/>
      <c r="E103" s="486"/>
      <c r="F103" s="486"/>
      <c r="G103" s="486"/>
      <c r="H103" s="486"/>
      <c r="I103" s="486"/>
      <c r="J103" s="486"/>
      <c r="K103" s="486"/>
      <c r="L103" s="486"/>
      <c r="M103" s="486"/>
      <c r="N103" s="486"/>
    </row>
    <row r="104" spans="1:14" x14ac:dyDescent="0.2">
      <c r="A104" s="486"/>
      <c r="B104" s="486"/>
      <c r="C104" s="486"/>
      <c r="D104" s="486"/>
      <c r="E104" s="486"/>
      <c r="F104" s="486"/>
      <c r="G104" s="486"/>
      <c r="H104" s="486"/>
      <c r="I104" s="486"/>
      <c r="J104" s="486"/>
      <c r="K104" s="486"/>
      <c r="L104" s="486"/>
      <c r="M104" s="486"/>
      <c r="N104" s="486"/>
    </row>
    <row r="105" spans="1:14" x14ac:dyDescent="0.2">
      <c r="A105" s="486"/>
      <c r="B105" s="486"/>
      <c r="C105" s="486"/>
      <c r="D105" s="486"/>
      <c r="E105" s="486"/>
      <c r="F105" s="486"/>
      <c r="G105" s="486"/>
      <c r="H105" s="486"/>
      <c r="I105" s="486"/>
      <c r="J105" s="486"/>
      <c r="K105" s="486"/>
      <c r="L105" s="486"/>
      <c r="M105" s="486"/>
      <c r="N105" s="486"/>
    </row>
    <row r="106" spans="1:14" x14ac:dyDescent="0.2">
      <c r="A106" s="486"/>
      <c r="B106" s="486"/>
      <c r="C106" s="486"/>
      <c r="D106" s="486"/>
      <c r="E106" s="486"/>
      <c r="F106" s="486"/>
      <c r="G106" s="486"/>
      <c r="H106" s="486"/>
      <c r="I106" s="486"/>
      <c r="J106" s="486"/>
      <c r="K106" s="486"/>
      <c r="L106" s="486"/>
      <c r="M106" s="486"/>
      <c r="N106" s="486"/>
    </row>
    <row r="107" spans="1:14" x14ac:dyDescent="0.2">
      <c r="A107" s="486"/>
      <c r="B107" s="486"/>
      <c r="C107" s="486"/>
      <c r="D107" s="486"/>
      <c r="E107" s="486"/>
      <c r="F107" s="486"/>
      <c r="G107" s="486"/>
      <c r="H107" s="486"/>
      <c r="I107" s="486"/>
      <c r="J107" s="486"/>
      <c r="K107" s="486"/>
      <c r="L107" s="486"/>
      <c r="M107" s="486"/>
      <c r="N107" s="486"/>
    </row>
    <row r="108" spans="1:14" x14ac:dyDescent="0.2">
      <c r="A108" s="486"/>
      <c r="B108" s="486"/>
      <c r="C108" s="486"/>
      <c r="D108" s="486"/>
      <c r="E108" s="486"/>
      <c r="F108" s="486"/>
      <c r="G108" s="486"/>
      <c r="H108" s="486"/>
      <c r="I108" s="486"/>
      <c r="J108" s="486"/>
      <c r="K108" s="486"/>
      <c r="L108" s="486"/>
      <c r="M108" s="486"/>
      <c r="N108" s="486"/>
    </row>
    <row r="109" spans="1:14" x14ac:dyDescent="0.2">
      <c r="A109" s="486"/>
      <c r="B109" s="486"/>
      <c r="C109" s="486"/>
      <c r="D109" s="486"/>
      <c r="E109" s="486"/>
      <c r="F109" s="486"/>
      <c r="G109" s="486"/>
      <c r="H109" s="486"/>
      <c r="I109" s="486"/>
      <c r="J109" s="486"/>
      <c r="K109" s="486"/>
      <c r="L109" s="486"/>
      <c r="M109" s="486"/>
      <c r="N109" s="486"/>
    </row>
    <row r="110" spans="1:14" x14ac:dyDescent="0.2">
      <c r="A110" s="486"/>
      <c r="B110" s="486"/>
      <c r="C110" s="486"/>
      <c r="D110" s="486"/>
      <c r="E110" s="486"/>
      <c r="F110" s="486"/>
      <c r="G110" s="486"/>
      <c r="H110" s="486"/>
      <c r="I110" s="486"/>
      <c r="J110" s="486"/>
      <c r="K110" s="486"/>
      <c r="L110" s="486"/>
      <c r="M110" s="486"/>
      <c r="N110" s="486"/>
    </row>
    <row r="111" spans="1:14" x14ac:dyDescent="0.2">
      <c r="A111" s="486"/>
      <c r="B111" s="486"/>
      <c r="C111" s="486"/>
      <c r="D111" s="486"/>
      <c r="E111" s="486"/>
      <c r="F111" s="486"/>
      <c r="G111" s="486"/>
      <c r="H111" s="486"/>
      <c r="I111" s="486"/>
      <c r="J111" s="486"/>
      <c r="K111" s="486"/>
      <c r="L111" s="486"/>
      <c r="M111" s="486"/>
      <c r="N111" s="486"/>
    </row>
    <row r="112" spans="1:14" x14ac:dyDescent="0.2">
      <c r="A112" s="486"/>
      <c r="B112" s="486"/>
      <c r="C112" s="486"/>
      <c r="D112" s="486"/>
      <c r="E112" s="486"/>
      <c r="F112" s="486"/>
      <c r="G112" s="486"/>
      <c r="H112" s="486"/>
      <c r="I112" s="486"/>
      <c r="J112" s="486"/>
      <c r="K112" s="486"/>
      <c r="L112" s="486"/>
      <c r="M112" s="486"/>
      <c r="N112" s="486"/>
    </row>
    <row r="113" spans="1:14" x14ac:dyDescent="0.2">
      <c r="A113" s="486"/>
      <c r="B113" s="486"/>
      <c r="C113" s="486"/>
      <c r="D113" s="486"/>
      <c r="E113" s="486"/>
      <c r="F113" s="486"/>
      <c r="G113" s="486"/>
      <c r="H113" s="486"/>
      <c r="I113" s="486"/>
      <c r="J113" s="486"/>
      <c r="K113" s="486"/>
      <c r="L113" s="486"/>
      <c r="M113" s="486"/>
      <c r="N113" s="486"/>
    </row>
    <row r="114" spans="1:14" x14ac:dyDescent="0.2">
      <c r="A114" s="486"/>
      <c r="B114" s="486"/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</row>
    <row r="115" spans="1:14" x14ac:dyDescent="0.2">
      <c r="A115" s="486"/>
      <c r="B115" s="486"/>
      <c r="C115" s="486"/>
      <c r="D115" s="486"/>
      <c r="E115" s="486"/>
      <c r="F115" s="486"/>
      <c r="G115" s="486"/>
      <c r="H115" s="486"/>
      <c r="I115" s="486"/>
      <c r="J115" s="486"/>
      <c r="K115" s="486"/>
      <c r="L115" s="486"/>
      <c r="M115" s="486"/>
      <c r="N115" s="486"/>
    </row>
    <row r="116" spans="1:14" x14ac:dyDescent="0.2">
      <c r="A116" s="486"/>
      <c r="B116" s="486"/>
      <c r="C116" s="486"/>
      <c r="D116" s="486"/>
      <c r="E116" s="486"/>
      <c r="F116" s="486"/>
      <c r="G116" s="486"/>
      <c r="H116" s="486"/>
      <c r="I116" s="486"/>
      <c r="J116" s="486"/>
      <c r="K116" s="486"/>
      <c r="L116" s="486"/>
      <c r="M116" s="486"/>
      <c r="N116" s="486"/>
    </row>
  </sheetData>
  <sheetProtection formatCells="0" formatColumns="0" formatRows="0" insertColumns="0"/>
  <mergeCells count="12">
    <mergeCell ref="A35:M35"/>
    <mergeCell ref="A39:G40"/>
    <mergeCell ref="A7:A8"/>
    <mergeCell ref="P7:P8"/>
    <mergeCell ref="Q7:AC7"/>
    <mergeCell ref="B7:N7"/>
    <mergeCell ref="L6:M6"/>
    <mergeCell ref="A1:N1"/>
    <mergeCell ref="A4:N4"/>
    <mergeCell ref="A5:N5"/>
    <mergeCell ref="A3:N3"/>
    <mergeCell ref="A2:N2"/>
  </mergeCells>
  <printOptions horizontalCentered="1"/>
  <pageMargins left="0.7" right="0.37" top="0.34" bottom="0.196850393700787" header="0.28999999999999998" footer="0.511811023622047"/>
  <pageSetup paperSize="9" scale="70" orientation="landscape" r:id="rId1"/>
  <headerFooter alignWithMargins="0"/>
  <colBreaks count="1" manualBreakCount="1">
    <brk id="14" max="40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FF00"/>
  </sheetPr>
  <dimension ref="A1:BM157"/>
  <sheetViews>
    <sheetView showZeros="0" view="pageBreakPreview" zoomScale="70" zoomScaleNormal="100" zoomScaleSheetLayoutView="70" workbookViewId="0">
      <pane ySplit="8" topLeftCell="A9" activePane="bottomLeft" state="frozen"/>
      <selection activeCell="AI35" sqref="AI35"/>
      <selection pane="bottomLeft" activeCell="BO29" sqref="BO29"/>
    </sheetView>
  </sheetViews>
  <sheetFormatPr defaultRowHeight="12.75" x14ac:dyDescent="0.2"/>
  <cols>
    <col min="1" max="1" width="9.140625" style="329"/>
    <col min="2" max="32" width="9.140625" style="602" customWidth="1"/>
    <col min="33" max="33" width="6.7109375" style="595" hidden="1" customWidth="1"/>
    <col min="34" max="34" width="6.7109375" style="604" hidden="1" customWidth="1"/>
    <col min="35" max="65" width="6.7109375" style="592" hidden="1" customWidth="1"/>
    <col min="66" max="16384" width="9.140625" style="570"/>
  </cols>
  <sheetData>
    <row r="1" spans="1:65" s="531" customFormat="1" ht="15.95" customHeight="1" x14ac:dyDescent="0.2">
      <c r="A1" s="1329" t="s">
        <v>0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  <c r="L1" s="1390"/>
      <c r="M1" s="1390"/>
      <c r="N1" s="1390"/>
      <c r="O1" s="1390"/>
      <c r="P1" s="1390"/>
      <c r="Q1" s="1390"/>
      <c r="R1" s="1390"/>
      <c r="S1" s="1390"/>
      <c r="T1" s="1390"/>
      <c r="U1" s="1390"/>
      <c r="V1" s="1390"/>
      <c r="W1" s="1390"/>
      <c r="X1" s="1390"/>
      <c r="Y1" s="1390"/>
      <c r="Z1" s="1390"/>
      <c r="AA1" s="1390"/>
      <c r="AB1" s="1390"/>
      <c r="AC1" s="1390"/>
      <c r="AD1" s="1390"/>
      <c r="AE1" s="1390"/>
      <c r="AF1" s="1390"/>
      <c r="AG1" s="1019"/>
      <c r="AH1" s="1019"/>
      <c r="AI1" s="533"/>
      <c r="AJ1" s="533"/>
      <c r="AK1" s="533"/>
      <c r="AL1" s="533"/>
      <c r="AM1" s="533"/>
      <c r="AN1" s="533"/>
      <c r="AO1" s="533"/>
      <c r="AP1" s="533"/>
      <c r="AQ1" s="533"/>
      <c r="AR1" s="533"/>
      <c r="AS1" s="533"/>
      <c r="AT1" s="533"/>
      <c r="AU1" s="533"/>
      <c r="AV1" s="533"/>
      <c r="AW1" s="533"/>
      <c r="AX1" s="533"/>
      <c r="AY1" s="533"/>
      <c r="AZ1" s="533"/>
      <c r="BA1" s="533"/>
      <c r="BB1" s="533"/>
      <c r="BC1" s="533"/>
      <c r="BD1" s="533"/>
      <c r="BE1" s="533"/>
      <c r="BF1" s="533"/>
      <c r="BG1" s="533"/>
      <c r="BH1" s="533"/>
      <c r="BI1" s="533"/>
      <c r="BJ1" s="533"/>
      <c r="BK1" s="533"/>
      <c r="BL1" s="533"/>
      <c r="BM1" s="533"/>
    </row>
    <row r="2" spans="1:65" s="531" customFormat="1" ht="15.95" customHeight="1" x14ac:dyDescent="0.2">
      <c r="A2" s="1329" t="s">
        <v>1</v>
      </c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90"/>
      <c r="M2" s="1390"/>
      <c r="N2" s="1390"/>
      <c r="O2" s="1390"/>
      <c r="P2" s="1390"/>
      <c r="Q2" s="1390"/>
      <c r="R2" s="1390"/>
      <c r="S2" s="1390"/>
      <c r="T2" s="1390"/>
      <c r="U2" s="1390"/>
      <c r="V2" s="1390"/>
      <c r="W2" s="1390"/>
      <c r="X2" s="1390"/>
      <c r="Y2" s="1390"/>
      <c r="Z2" s="1390"/>
      <c r="AA2" s="1390"/>
      <c r="AB2" s="1390"/>
      <c r="AC2" s="1390"/>
      <c r="AD2" s="1390"/>
      <c r="AE2" s="1390"/>
      <c r="AF2" s="1390"/>
      <c r="AG2" s="1019"/>
      <c r="AH2" s="1026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  <c r="BE2" s="533"/>
      <c r="BF2" s="533"/>
      <c r="BG2" s="533"/>
      <c r="BH2" s="533"/>
      <c r="BI2" s="533"/>
      <c r="BJ2" s="533"/>
      <c r="BK2" s="533"/>
      <c r="BL2" s="533"/>
      <c r="BM2" s="533"/>
    </row>
    <row r="3" spans="1:65" s="531" customFormat="1" ht="15.95" customHeight="1" x14ac:dyDescent="0.2">
      <c r="A3" s="1330">
        <f>'Lamella Mat'!A4:N4</f>
        <v>42370</v>
      </c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390"/>
      <c r="M3" s="1390"/>
      <c r="N3" s="1390"/>
      <c r="O3" s="1390"/>
      <c r="P3" s="1390"/>
      <c r="Q3" s="1390"/>
      <c r="R3" s="1390"/>
      <c r="S3" s="1390"/>
      <c r="T3" s="1390"/>
      <c r="U3" s="1390"/>
      <c r="V3" s="1390"/>
      <c r="W3" s="1390"/>
      <c r="X3" s="1390"/>
      <c r="Y3" s="1390"/>
      <c r="Z3" s="1390"/>
      <c r="AA3" s="1390"/>
      <c r="AB3" s="1390"/>
      <c r="AC3" s="1390"/>
      <c r="AD3" s="1390"/>
      <c r="AE3" s="1390"/>
      <c r="AF3" s="1390"/>
      <c r="AG3" s="273"/>
      <c r="AH3" s="274"/>
      <c r="AI3" s="533"/>
      <c r="AJ3" s="533"/>
      <c r="AK3" s="533"/>
      <c r="AL3" s="533"/>
      <c r="AM3" s="533"/>
      <c r="AN3" s="533"/>
      <c r="AO3" s="533"/>
      <c r="AP3" s="533"/>
      <c r="AQ3" s="533"/>
      <c r="AR3" s="533"/>
      <c r="AS3" s="533"/>
      <c r="AT3" s="533"/>
      <c r="AU3" s="533"/>
      <c r="AV3" s="533"/>
      <c r="AW3" s="533"/>
      <c r="AX3" s="533"/>
      <c r="AY3" s="533"/>
      <c r="AZ3" s="533"/>
      <c r="BA3" s="533"/>
      <c r="BB3" s="533"/>
      <c r="BC3" s="533"/>
      <c r="BD3" s="533"/>
      <c r="BE3" s="533"/>
      <c r="BF3" s="533"/>
      <c r="BG3" s="533"/>
      <c r="BH3" s="533"/>
      <c r="BI3" s="533"/>
      <c r="BJ3" s="533"/>
      <c r="BK3" s="533"/>
      <c r="BL3" s="533"/>
      <c r="BM3" s="533"/>
    </row>
    <row r="4" spans="1:65" s="531" customFormat="1" ht="15.95" customHeight="1" x14ac:dyDescent="0.2">
      <c r="A4" s="1391" t="s">
        <v>220</v>
      </c>
      <c r="B4" s="1395"/>
      <c r="C4" s="1395"/>
      <c r="D4" s="1395"/>
      <c r="E4" s="1395"/>
      <c r="F4" s="1395"/>
      <c r="G4" s="1395"/>
      <c r="H4" s="1395"/>
      <c r="I4" s="1395"/>
      <c r="J4" s="1395"/>
      <c r="K4" s="1395"/>
      <c r="L4" s="1395"/>
      <c r="M4" s="1395"/>
      <c r="N4" s="1395"/>
      <c r="O4" s="1395"/>
      <c r="P4" s="1395"/>
      <c r="Q4" s="1395"/>
      <c r="R4" s="1395"/>
      <c r="S4" s="1395"/>
      <c r="T4" s="1395"/>
      <c r="U4" s="1395"/>
      <c r="V4" s="1395"/>
      <c r="W4" s="1395"/>
      <c r="X4" s="1395"/>
      <c r="Y4" s="1395"/>
      <c r="Z4" s="1395"/>
      <c r="AA4" s="1395"/>
      <c r="AB4" s="1395"/>
      <c r="AC4" s="1395"/>
      <c r="AD4" s="1395"/>
      <c r="AE4" s="1395"/>
      <c r="AF4" s="1395"/>
      <c r="AG4" s="273"/>
      <c r="AH4" s="274"/>
      <c r="AI4" s="533"/>
      <c r="AJ4" s="533"/>
      <c r="AK4" s="533"/>
      <c r="AL4" s="533"/>
      <c r="AM4" s="533"/>
      <c r="AN4" s="533"/>
      <c r="AO4" s="533"/>
      <c r="AP4" s="533"/>
      <c r="AQ4" s="533"/>
      <c r="AR4" s="533"/>
      <c r="AS4" s="533"/>
      <c r="AT4" s="533"/>
      <c r="AU4" s="533"/>
      <c r="AV4" s="533"/>
      <c r="AW4" s="533"/>
      <c r="AX4" s="533"/>
      <c r="AY4" s="533"/>
      <c r="AZ4" s="533"/>
      <c r="BA4" s="533"/>
      <c r="BB4" s="533"/>
      <c r="BC4" s="533"/>
      <c r="BD4" s="533"/>
      <c r="BE4" s="533"/>
      <c r="BF4" s="533"/>
      <c r="BG4" s="533"/>
      <c r="BH4" s="533"/>
      <c r="BI4" s="533"/>
      <c r="BJ4" s="533"/>
      <c r="BK4" s="533"/>
      <c r="BL4" s="533"/>
      <c r="BM4" s="533"/>
    </row>
    <row r="5" spans="1:65" s="531" customFormat="1" ht="15.95" customHeight="1" x14ac:dyDescent="0.2">
      <c r="A5" s="1391" t="s">
        <v>209</v>
      </c>
      <c r="B5" s="1391"/>
      <c r="C5" s="1391"/>
      <c r="D5" s="1391"/>
      <c r="E5" s="1391"/>
      <c r="F5" s="1391"/>
      <c r="G5" s="1391"/>
      <c r="H5" s="1391"/>
      <c r="I5" s="1391"/>
      <c r="J5" s="1391"/>
      <c r="K5" s="1391"/>
      <c r="L5" s="1391"/>
      <c r="M5" s="1391"/>
      <c r="N5" s="1391"/>
      <c r="O5" s="1391"/>
      <c r="P5" s="1391"/>
      <c r="Q5" s="1391"/>
      <c r="R5" s="1391"/>
      <c r="S5" s="1391"/>
      <c r="T5" s="1391"/>
      <c r="U5" s="1391"/>
      <c r="V5" s="1391"/>
      <c r="W5" s="1391"/>
      <c r="X5" s="1391"/>
      <c r="Y5" s="1391"/>
      <c r="Z5" s="1391"/>
      <c r="AA5" s="1391"/>
      <c r="AB5" s="1391"/>
      <c r="AC5" s="1391"/>
      <c r="AD5" s="1391"/>
      <c r="AE5" s="1391"/>
      <c r="AF5" s="1391"/>
      <c r="AG5" s="273"/>
      <c r="AH5" s="274"/>
      <c r="AI5" s="533"/>
      <c r="AJ5" s="533"/>
      <c r="AK5" s="533"/>
      <c r="AL5" s="533"/>
      <c r="AM5" s="533"/>
      <c r="AN5" s="533"/>
      <c r="AO5" s="533"/>
      <c r="AP5" s="533"/>
      <c r="AQ5" s="533"/>
      <c r="AR5" s="533"/>
      <c r="AS5" s="533"/>
      <c r="AT5" s="533"/>
      <c r="AU5" s="533"/>
      <c r="AV5" s="533"/>
      <c r="AW5" s="533"/>
      <c r="AX5" s="533"/>
      <c r="AY5" s="533"/>
      <c r="AZ5" s="533"/>
      <c r="BA5" s="533"/>
      <c r="BB5" s="533"/>
      <c r="BC5" s="533"/>
      <c r="BD5" s="533"/>
      <c r="BE5" s="533"/>
      <c r="BF5" s="533"/>
      <c r="BG5" s="533"/>
      <c r="BH5" s="533"/>
      <c r="BI5" s="533"/>
      <c r="BJ5" s="533"/>
      <c r="BK5" s="533"/>
      <c r="BL5" s="533"/>
      <c r="BM5" s="533"/>
    </row>
    <row r="6" spans="1:65" s="531" customFormat="1" ht="15.95" customHeight="1" x14ac:dyDescent="0.2">
      <c r="A6" s="272"/>
      <c r="B6" s="565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1396" t="s">
        <v>183</v>
      </c>
      <c r="AB6" s="1393"/>
      <c r="AC6" s="1394"/>
      <c r="AD6" s="1392">
        <v>0</v>
      </c>
      <c r="AE6" s="1393"/>
      <c r="AF6" s="1394"/>
      <c r="AG6" s="566"/>
      <c r="AH6" s="274"/>
      <c r="AI6" s="533"/>
      <c r="AJ6" s="533"/>
      <c r="AK6" s="533"/>
      <c r="AL6" s="533"/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3"/>
      <c r="AY6" s="533"/>
      <c r="AZ6" s="533"/>
      <c r="BA6" s="533"/>
      <c r="BB6" s="533"/>
      <c r="BC6" s="533"/>
      <c r="BD6" s="533"/>
      <c r="BE6" s="533"/>
      <c r="BF6" s="533"/>
      <c r="BG6" s="533"/>
      <c r="BH6" s="533"/>
      <c r="BI6" s="533"/>
      <c r="BJ6" s="533"/>
      <c r="BK6" s="533"/>
      <c r="BL6" s="533"/>
      <c r="BM6" s="533"/>
    </row>
    <row r="7" spans="1:65" ht="15.95" customHeight="1" x14ac:dyDescent="0.2">
      <c r="A7" s="1386" t="s">
        <v>184</v>
      </c>
      <c r="B7" s="1406" t="s">
        <v>185</v>
      </c>
      <c r="C7" s="1406"/>
      <c r="D7" s="1406"/>
      <c r="E7" s="1406"/>
      <c r="F7" s="1406"/>
      <c r="G7" s="1406"/>
      <c r="H7" s="1406"/>
      <c r="I7" s="1406"/>
      <c r="J7" s="1406"/>
      <c r="K7" s="1406"/>
      <c r="L7" s="1406"/>
      <c r="M7" s="1406"/>
      <c r="N7" s="1406"/>
      <c r="O7" s="1406"/>
      <c r="P7" s="1406"/>
      <c r="Q7" s="1406"/>
      <c r="R7" s="1406"/>
      <c r="S7" s="1406"/>
      <c r="T7" s="1406"/>
      <c r="U7" s="1406"/>
      <c r="V7" s="1406"/>
      <c r="W7" s="1406"/>
      <c r="X7" s="1406"/>
      <c r="Y7" s="1406"/>
      <c r="Z7" s="1406"/>
      <c r="AA7" s="1406"/>
      <c r="AB7" s="1406"/>
      <c r="AC7" s="1406"/>
      <c r="AD7" s="1406"/>
      <c r="AE7" s="1406"/>
      <c r="AF7" s="1406"/>
      <c r="AG7" s="567"/>
      <c r="AH7" s="568"/>
      <c r="AI7" s="1401"/>
      <c r="AJ7" s="1401"/>
      <c r="AK7" s="1401"/>
      <c r="AL7" s="1401"/>
      <c r="AM7" s="1401"/>
      <c r="AN7" s="1401"/>
      <c r="AO7" s="1401"/>
      <c r="AP7" s="1401"/>
      <c r="AQ7" s="1401"/>
      <c r="AR7" s="1401"/>
      <c r="AS7" s="1401"/>
      <c r="AT7" s="1401"/>
      <c r="AU7" s="1401"/>
      <c r="AV7" s="1401"/>
      <c r="AW7" s="1401"/>
      <c r="AX7" s="1401"/>
      <c r="AY7" s="1401"/>
      <c r="AZ7" s="1401"/>
      <c r="BA7" s="1401"/>
      <c r="BB7" s="1401"/>
      <c r="BC7" s="1401"/>
      <c r="BD7" s="1401"/>
      <c r="BE7" s="1401"/>
      <c r="BF7" s="1401"/>
      <c r="BG7" s="1401"/>
      <c r="BH7" s="1401"/>
      <c r="BI7" s="1401"/>
      <c r="BJ7" s="1401"/>
      <c r="BK7" s="1401"/>
      <c r="BL7" s="1401"/>
      <c r="BM7" s="569"/>
    </row>
    <row r="8" spans="1:65" ht="20.100000000000001" customHeight="1" x14ac:dyDescent="0.2">
      <c r="A8" s="1387"/>
      <c r="B8" s="539">
        <v>25</v>
      </c>
      <c r="C8" s="539">
        <v>30</v>
      </c>
      <c r="D8" s="539">
        <v>40</v>
      </c>
      <c r="E8" s="539">
        <v>50</v>
      </c>
      <c r="F8" s="539">
        <v>55</v>
      </c>
      <c r="G8" s="539">
        <v>60</v>
      </c>
      <c r="H8" s="539">
        <v>65</v>
      </c>
      <c r="I8" s="539">
        <v>70</v>
      </c>
      <c r="J8" s="539">
        <v>75</v>
      </c>
      <c r="K8" s="539">
        <v>80</v>
      </c>
      <c r="L8" s="539">
        <v>85</v>
      </c>
      <c r="M8" s="539">
        <v>90</v>
      </c>
      <c r="N8" s="539">
        <v>95</v>
      </c>
      <c r="O8" s="539">
        <v>100</v>
      </c>
      <c r="P8" s="539">
        <v>105</v>
      </c>
      <c r="Q8" s="539">
        <v>110</v>
      </c>
      <c r="R8" s="539">
        <v>115</v>
      </c>
      <c r="S8" s="539">
        <v>120</v>
      </c>
      <c r="T8" s="539">
        <v>125</v>
      </c>
      <c r="U8" s="539">
        <v>130</v>
      </c>
      <c r="V8" s="539">
        <v>135</v>
      </c>
      <c r="W8" s="539">
        <v>140</v>
      </c>
      <c r="X8" s="539">
        <v>150</v>
      </c>
      <c r="Y8" s="539">
        <v>155</v>
      </c>
      <c r="Z8" s="539">
        <v>160</v>
      </c>
      <c r="AA8" s="539">
        <v>165</v>
      </c>
      <c r="AB8" s="539">
        <v>170</v>
      </c>
      <c r="AC8" s="539">
        <v>175</v>
      </c>
      <c r="AD8" s="539">
        <v>180</v>
      </c>
      <c r="AE8" s="539">
        <v>190</v>
      </c>
      <c r="AF8" s="539">
        <v>200</v>
      </c>
      <c r="AG8" s="571"/>
      <c r="AH8" s="572"/>
      <c r="AI8" s="572">
        <v>25</v>
      </c>
      <c r="AJ8" s="572">
        <v>30</v>
      </c>
      <c r="AK8" s="572">
        <v>40</v>
      </c>
      <c r="AL8" s="572">
        <v>50</v>
      </c>
      <c r="AM8" s="572">
        <v>55</v>
      </c>
      <c r="AN8" s="572">
        <v>60</v>
      </c>
      <c r="AO8" s="572">
        <v>65</v>
      </c>
      <c r="AP8" s="572">
        <v>70</v>
      </c>
      <c r="AQ8" s="572">
        <v>75</v>
      </c>
      <c r="AR8" s="572">
        <v>80</v>
      </c>
      <c r="AS8" s="572">
        <v>85</v>
      </c>
      <c r="AT8" s="572">
        <v>90</v>
      </c>
      <c r="AU8" s="572">
        <v>95</v>
      </c>
      <c r="AV8" s="572">
        <v>100</v>
      </c>
      <c r="AW8" s="572">
        <v>105</v>
      </c>
      <c r="AX8" s="572">
        <v>110</v>
      </c>
      <c r="AY8" s="572">
        <v>115</v>
      </c>
      <c r="AZ8" s="572">
        <v>120</v>
      </c>
      <c r="BA8" s="572">
        <v>125</v>
      </c>
      <c r="BB8" s="572">
        <v>130</v>
      </c>
      <c r="BC8" s="572">
        <v>135</v>
      </c>
      <c r="BD8" s="572">
        <v>140</v>
      </c>
      <c r="BE8" s="572">
        <v>150</v>
      </c>
      <c r="BF8" s="572">
        <v>155</v>
      </c>
      <c r="BG8" s="572">
        <v>160</v>
      </c>
      <c r="BH8" s="572">
        <v>165</v>
      </c>
      <c r="BI8" s="572">
        <v>170</v>
      </c>
      <c r="BJ8" s="572">
        <v>175</v>
      </c>
      <c r="BK8" s="572">
        <v>180</v>
      </c>
      <c r="BL8" s="572">
        <v>190</v>
      </c>
      <c r="BM8" s="572">
        <v>200</v>
      </c>
    </row>
    <row r="9" spans="1:65" ht="14.1" customHeight="1" x14ac:dyDescent="0.2">
      <c r="A9" s="573">
        <v>28</v>
      </c>
      <c r="B9" s="794" t="str">
        <f t="shared" ref="B9:D36" si="0">IF(AI9&lt;&gt;0,AI9*(1-$AD$6)," ")</f>
        <v xml:space="preserve"> </v>
      </c>
      <c r="C9" s="794" t="str">
        <f t="shared" si="0"/>
        <v xml:space="preserve"> </v>
      </c>
      <c r="D9" s="794">
        <f t="shared" si="0"/>
        <v>408.93</v>
      </c>
      <c r="E9" s="794" t="str">
        <f t="shared" ref="E9:E20" si="1">IF(AL9&lt;&gt;0,AL9*(1-$AD$6)," ")</f>
        <v xml:space="preserve"> </v>
      </c>
      <c r="F9" s="794" t="str">
        <f t="shared" ref="F9:G20" si="2">IF(AM9&lt;&gt;0,AM9*(1-$AD$6)," ")</f>
        <v xml:space="preserve"> </v>
      </c>
      <c r="G9" s="794" t="str">
        <f t="shared" si="2"/>
        <v xml:space="preserve"> </v>
      </c>
      <c r="H9" s="795" t="str">
        <f t="shared" ref="D9:S23" si="3">IF(AO9&lt;&gt;0,AO9*(1-$AD$6)," ")</f>
        <v xml:space="preserve"> </v>
      </c>
      <c r="I9" s="795" t="str">
        <f t="shared" si="3"/>
        <v xml:space="preserve"> </v>
      </c>
      <c r="J9" s="795">
        <f t="shared" si="3"/>
        <v>737.43</v>
      </c>
      <c r="K9" s="795">
        <f t="shared" si="3"/>
        <v>879.2</v>
      </c>
      <c r="L9" s="795" t="str">
        <f t="shared" si="3"/>
        <v xml:space="preserve"> </v>
      </c>
      <c r="M9" s="795" t="str">
        <f t="shared" si="3"/>
        <v xml:space="preserve"> </v>
      </c>
      <c r="N9" s="795" t="str">
        <f t="shared" si="3"/>
        <v xml:space="preserve"> </v>
      </c>
      <c r="O9" s="795" t="str">
        <f t="shared" si="3"/>
        <v xml:space="preserve"> </v>
      </c>
      <c r="P9" s="795" t="str">
        <f t="shared" si="3"/>
        <v xml:space="preserve"> </v>
      </c>
      <c r="Q9" s="795" t="str">
        <f t="shared" si="3"/>
        <v xml:space="preserve"> </v>
      </c>
      <c r="R9" s="795" t="str">
        <f t="shared" si="3"/>
        <v xml:space="preserve"> </v>
      </c>
      <c r="S9" s="795" t="str">
        <f t="shared" si="3"/>
        <v xml:space="preserve"> </v>
      </c>
      <c r="T9" s="795" t="str">
        <f>IF(BA9&lt;&gt;0,BA9*(1-$AD$6)," ")</f>
        <v xml:space="preserve"> </v>
      </c>
      <c r="U9" s="795" t="str">
        <f t="shared" ref="U9:AF24" si="4">IF(BB9&lt;&gt;0,BB9*(1-$AD$6)," ")</f>
        <v xml:space="preserve"> </v>
      </c>
      <c r="V9" s="795" t="str">
        <f t="shared" si="4"/>
        <v xml:space="preserve"> </v>
      </c>
      <c r="W9" s="795" t="str">
        <f t="shared" si="4"/>
        <v xml:space="preserve"> </v>
      </c>
      <c r="X9" s="795" t="str">
        <f t="shared" si="4"/>
        <v xml:space="preserve"> </v>
      </c>
      <c r="Y9" s="795" t="str">
        <f t="shared" si="4"/>
        <v xml:space="preserve"> </v>
      </c>
      <c r="Z9" s="795" t="str">
        <f t="shared" si="4"/>
        <v xml:space="preserve"> </v>
      </c>
      <c r="AA9" s="795" t="str">
        <f t="shared" si="4"/>
        <v xml:space="preserve"> </v>
      </c>
      <c r="AB9" s="795" t="str">
        <f t="shared" si="4"/>
        <v xml:space="preserve"> </v>
      </c>
      <c r="AC9" s="795" t="str">
        <f t="shared" si="4"/>
        <v xml:space="preserve"> </v>
      </c>
      <c r="AD9" s="795" t="str">
        <f t="shared" si="4"/>
        <v xml:space="preserve"> </v>
      </c>
      <c r="AE9" s="795" t="str">
        <f t="shared" si="4"/>
        <v xml:space="preserve"> </v>
      </c>
      <c r="AF9" s="795" t="str">
        <f t="shared" si="4"/>
        <v xml:space="preserve"> </v>
      </c>
      <c r="AG9" s="574"/>
      <c r="AH9" s="572">
        <v>28</v>
      </c>
      <c r="AI9" s="575">
        <v>0</v>
      </c>
      <c r="AJ9" s="575">
        <v>0</v>
      </c>
      <c r="AK9" s="575">
        <v>408.93</v>
      </c>
      <c r="AL9" s="575">
        <v>0</v>
      </c>
      <c r="AM9" s="575">
        <v>0</v>
      </c>
      <c r="AN9" s="575">
        <v>0</v>
      </c>
      <c r="AO9" s="575">
        <v>0</v>
      </c>
      <c r="AP9" s="575">
        <v>0</v>
      </c>
      <c r="AQ9" s="575">
        <v>737.43</v>
      </c>
      <c r="AR9" s="575">
        <v>879.2</v>
      </c>
      <c r="AS9" s="575">
        <v>0</v>
      </c>
      <c r="AT9" s="575">
        <v>0</v>
      </c>
      <c r="AU9" s="572">
        <v>0</v>
      </c>
      <c r="AV9" s="572">
        <v>0</v>
      </c>
      <c r="AW9" s="572">
        <v>0</v>
      </c>
      <c r="AX9" s="572">
        <v>0</v>
      </c>
      <c r="AY9" s="572">
        <v>0</v>
      </c>
      <c r="AZ9" s="572">
        <v>0</v>
      </c>
      <c r="BA9" s="572">
        <v>0</v>
      </c>
      <c r="BB9" s="572">
        <v>0</v>
      </c>
      <c r="BC9" s="572">
        <v>0</v>
      </c>
      <c r="BD9" s="572">
        <v>0</v>
      </c>
      <c r="BE9" s="572">
        <v>0</v>
      </c>
      <c r="BF9" s="572">
        <v>0</v>
      </c>
      <c r="BG9" s="572">
        <v>0</v>
      </c>
      <c r="BH9" s="572">
        <v>0</v>
      </c>
      <c r="BI9" s="572">
        <v>0</v>
      </c>
      <c r="BJ9" s="572">
        <v>0</v>
      </c>
      <c r="BK9" s="572">
        <v>0</v>
      </c>
      <c r="BL9" s="572">
        <v>0</v>
      </c>
      <c r="BM9" s="572">
        <v>0</v>
      </c>
    </row>
    <row r="10" spans="1:65" ht="14.1" customHeight="1" x14ac:dyDescent="0.2">
      <c r="A10" s="573">
        <v>35</v>
      </c>
      <c r="B10" s="794" t="str">
        <f t="shared" si="0"/>
        <v xml:space="preserve"> </v>
      </c>
      <c r="C10" s="794">
        <f t="shared" si="0"/>
        <v>299.88</v>
      </c>
      <c r="D10" s="794" t="str">
        <f t="shared" si="0"/>
        <v xml:space="preserve"> </v>
      </c>
      <c r="E10" s="794" t="str">
        <f t="shared" si="1"/>
        <v xml:space="preserve"> </v>
      </c>
      <c r="F10" s="794" t="str">
        <f t="shared" si="2"/>
        <v xml:space="preserve"> </v>
      </c>
      <c r="G10" s="794" t="str">
        <f t="shared" si="2"/>
        <v xml:space="preserve"> </v>
      </c>
      <c r="H10" s="794" t="str">
        <f t="shared" si="3"/>
        <v xml:space="preserve"> </v>
      </c>
      <c r="I10" s="794" t="str">
        <f t="shared" si="3"/>
        <v xml:space="preserve"> </v>
      </c>
      <c r="J10" s="794" t="str">
        <f t="shared" si="3"/>
        <v xml:space="preserve"> </v>
      </c>
      <c r="K10" s="794" t="str">
        <f t="shared" si="3"/>
        <v xml:space="preserve"> </v>
      </c>
      <c r="L10" s="794" t="str">
        <f t="shared" si="3"/>
        <v xml:space="preserve"> </v>
      </c>
      <c r="M10" s="794">
        <f t="shared" si="3"/>
        <v>1010.06</v>
      </c>
      <c r="N10" s="794" t="str">
        <f t="shared" si="3"/>
        <v xml:space="preserve"> </v>
      </c>
      <c r="O10" s="794" t="str">
        <f t="shared" si="3"/>
        <v xml:space="preserve"> </v>
      </c>
      <c r="P10" s="794" t="str">
        <f t="shared" si="3"/>
        <v xml:space="preserve"> </v>
      </c>
      <c r="Q10" s="794" t="str">
        <f t="shared" si="3"/>
        <v xml:space="preserve"> </v>
      </c>
      <c r="R10" s="794" t="str">
        <f t="shared" si="3"/>
        <v xml:space="preserve"> </v>
      </c>
      <c r="S10" s="794" t="str">
        <f t="shared" si="3"/>
        <v xml:space="preserve"> </v>
      </c>
      <c r="T10" s="794" t="str">
        <f t="shared" ref="T10:T33" si="5">IF(BA10&lt;&gt;0,BA10*(1-$AD$6)," ")</f>
        <v xml:space="preserve"> </v>
      </c>
      <c r="U10" s="794" t="str">
        <f t="shared" si="4"/>
        <v xml:space="preserve"> </v>
      </c>
      <c r="V10" s="794" t="str">
        <f t="shared" si="4"/>
        <v xml:space="preserve"> </v>
      </c>
      <c r="W10" s="794" t="str">
        <f t="shared" si="4"/>
        <v xml:space="preserve"> </v>
      </c>
      <c r="X10" s="794" t="str">
        <f t="shared" si="4"/>
        <v xml:space="preserve"> </v>
      </c>
      <c r="Y10" s="794" t="str">
        <f t="shared" si="4"/>
        <v xml:space="preserve"> </v>
      </c>
      <c r="Z10" s="794" t="str">
        <f t="shared" si="4"/>
        <v xml:space="preserve"> </v>
      </c>
      <c r="AA10" s="794" t="str">
        <f t="shared" si="4"/>
        <v xml:space="preserve"> </v>
      </c>
      <c r="AB10" s="794" t="str">
        <f t="shared" si="4"/>
        <v xml:space="preserve"> </v>
      </c>
      <c r="AC10" s="794" t="str">
        <f t="shared" si="4"/>
        <v xml:space="preserve"> </v>
      </c>
      <c r="AD10" s="794" t="str">
        <f t="shared" si="4"/>
        <v xml:space="preserve"> </v>
      </c>
      <c r="AE10" s="794" t="str">
        <f>IF(BL10&lt;&gt;0,BL10*(1-$AD$6)," ")</f>
        <v xml:space="preserve"> </v>
      </c>
      <c r="AF10" s="794" t="str">
        <f t="shared" si="4"/>
        <v xml:space="preserve"> </v>
      </c>
      <c r="AG10" s="574"/>
      <c r="AH10" s="572">
        <v>35</v>
      </c>
      <c r="AI10" s="575">
        <v>0</v>
      </c>
      <c r="AJ10" s="575">
        <v>299.88</v>
      </c>
      <c r="AK10" s="575">
        <v>0</v>
      </c>
      <c r="AL10" s="575">
        <v>0</v>
      </c>
      <c r="AM10" s="575">
        <v>0</v>
      </c>
      <c r="AN10" s="575">
        <v>0</v>
      </c>
      <c r="AO10" s="575">
        <v>0</v>
      </c>
      <c r="AP10" s="575">
        <v>0</v>
      </c>
      <c r="AQ10" s="575">
        <v>0</v>
      </c>
      <c r="AR10" s="575">
        <v>0</v>
      </c>
      <c r="AS10" s="575">
        <v>0</v>
      </c>
      <c r="AT10" s="575">
        <v>1010.06</v>
      </c>
      <c r="AU10" s="572">
        <v>0</v>
      </c>
      <c r="AV10" s="572">
        <v>0</v>
      </c>
      <c r="AW10" s="572">
        <v>0</v>
      </c>
      <c r="AX10" s="572">
        <v>0</v>
      </c>
      <c r="AY10" s="572">
        <v>0</v>
      </c>
      <c r="AZ10" s="572">
        <v>0</v>
      </c>
      <c r="BA10" s="572">
        <v>0</v>
      </c>
      <c r="BB10" s="572">
        <v>0</v>
      </c>
      <c r="BC10" s="572">
        <v>0</v>
      </c>
      <c r="BD10" s="572">
        <v>0</v>
      </c>
      <c r="BE10" s="572">
        <v>0</v>
      </c>
      <c r="BF10" s="572">
        <v>0</v>
      </c>
      <c r="BG10" s="572">
        <v>0</v>
      </c>
      <c r="BH10" s="572">
        <v>0</v>
      </c>
      <c r="BI10" s="572">
        <v>0</v>
      </c>
      <c r="BJ10" s="572">
        <v>0</v>
      </c>
      <c r="BK10" s="572">
        <v>0</v>
      </c>
      <c r="BL10" s="572">
        <v>0</v>
      </c>
      <c r="BM10" s="572">
        <v>0</v>
      </c>
    </row>
    <row r="11" spans="1:65" ht="14.1" customHeight="1" x14ac:dyDescent="0.2">
      <c r="A11" s="573">
        <v>38</v>
      </c>
      <c r="B11" s="794" t="str">
        <f t="shared" si="0"/>
        <v xml:space="preserve"> </v>
      </c>
      <c r="C11" s="794" t="str">
        <f t="shared" si="0"/>
        <v xml:space="preserve"> </v>
      </c>
      <c r="D11" s="794" t="str">
        <f t="shared" si="0"/>
        <v xml:space="preserve"> </v>
      </c>
      <c r="E11" s="794" t="str">
        <f t="shared" si="1"/>
        <v xml:space="preserve"> </v>
      </c>
      <c r="F11" s="794" t="str">
        <f t="shared" si="2"/>
        <v xml:space="preserve"> </v>
      </c>
      <c r="G11" s="794" t="str">
        <f t="shared" si="2"/>
        <v xml:space="preserve"> </v>
      </c>
      <c r="H11" s="794" t="str">
        <f t="shared" si="3"/>
        <v xml:space="preserve"> </v>
      </c>
      <c r="I11" s="794" t="str">
        <f t="shared" si="3"/>
        <v xml:space="preserve"> </v>
      </c>
      <c r="J11" s="794" t="str">
        <f t="shared" si="3"/>
        <v xml:space="preserve"> </v>
      </c>
      <c r="K11" s="794">
        <f t="shared" si="3"/>
        <v>879.2</v>
      </c>
      <c r="L11" s="794" t="str">
        <f t="shared" si="3"/>
        <v xml:space="preserve"> </v>
      </c>
      <c r="M11" s="794" t="str">
        <f t="shared" si="3"/>
        <v xml:space="preserve"> </v>
      </c>
      <c r="N11" s="794" t="str">
        <f t="shared" si="3"/>
        <v xml:space="preserve"> </v>
      </c>
      <c r="O11" s="794" t="str">
        <f t="shared" si="3"/>
        <v xml:space="preserve"> </v>
      </c>
      <c r="P11" s="794" t="str">
        <f t="shared" si="3"/>
        <v xml:space="preserve"> </v>
      </c>
      <c r="Q11" s="794" t="str">
        <f t="shared" si="3"/>
        <v xml:space="preserve"> </v>
      </c>
      <c r="R11" s="794" t="str">
        <f t="shared" si="3"/>
        <v xml:space="preserve"> </v>
      </c>
      <c r="S11" s="794" t="str">
        <f t="shared" si="3"/>
        <v xml:space="preserve"> </v>
      </c>
      <c r="T11" s="794" t="str">
        <f t="shared" si="5"/>
        <v xml:space="preserve"> </v>
      </c>
      <c r="U11" s="794" t="str">
        <f t="shared" si="4"/>
        <v xml:space="preserve"> </v>
      </c>
      <c r="V11" s="794" t="str">
        <f t="shared" si="4"/>
        <v xml:space="preserve"> </v>
      </c>
      <c r="W11" s="794" t="str">
        <f t="shared" si="4"/>
        <v xml:space="preserve"> </v>
      </c>
      <c r="X11" s="794" t="str">
        <f t="shared" si="4"/>
        <v xml:space="preserve"> </v>
      </c>
      <c r="Y11" s="794" t="str">
        <f t="shared" si="4"/>
        <v xml:space="preserve"> </v>
      </c>
      <c r="Z11" s="794" t="str">
        <f t="shared" si="4"/>
        <v xml:space="preserve"> </v>
      </c>
      <c r="AA11" s="794" t="str">
        <f t="shared" si="4"/>
        <v xml:space="preserve"> </v>
      </c>
      <c r="AB11" s="794" t="str">
        <f t="shared" si="4"/>
        <v xml:space="preserve"> </v>
      </c>
      <c r="AC11" s="794" t="str">
        <f t="shared" si="4"/>
        <v xml:space="preserve"> </v>
      </c>
      <c r="AD11" s="794" t="str">
        <f t="shared" si="4"/>
        <v xml:space="preserve"> </v>
      </c>
      <c r="AE11" s="794" t="str">
        <f t="shared" si="4"/>
        <v xml:space="preserve"> </v>
      </c>
      <c r="AF11" s="794" t="str">
        <f t="shared" si="4"/>
        <v xml:space="preserve"> </v>
      </c>
      <c r="AG11" s="574"/>
      <c r="AH11" s="572">
        <v>38</v>
      </c>
      <c r="AI11" s="575">
        <v>0</v>
      </c>
      <c r="AJ11" s="575">
        <v>0</v>
      </c>
      <c r="AK11" s="575">
        <v>0</v>
      </c>
      <c r="AL11" s="575">
        <v>0</v>
      </c>
      <c r="AM11" s="575">
        <v>0</v>
      </c>
      <c r="AN11" s="575">
        <v>0</v>
      </c>
      <c r="AO11" s="575">
        <v>0</v>
      </c>
      <c r="AP11" s="575">
        <v>0</v>
      </c>
      <c r="AQ11" s="575">
        <v>0</v>
      </c>
      <c r="AR11" s="575">
        <v>879.2</v>
      </c>
      <c r="AS11" s="575">
        <v>0</v>
      </c>
      <c r="AT11" s="575">
        <v>0</v>
      </c>
      <c r="AU11" s="572">
        <v>0</v>
      </c>
      <c r="AV11" s="572">
        <v>0</v>
      </c>
      <c r="AW11" s="572">
        <v>0</v>
      </c>
      <c r="AX11" s="572">
        <v>0</v>
      </c>
      <c r="AY11" s="572">
        <v>0</v>
      </c>
      <c r="AZ11" s="572">
        <v>0</v>
      </c>
      <c r="BA11" s="572">
        <v>0</v>
      </c>
      <c r="BB11" s="572">
        <v>0</v>
      </c>
      <c r="BC11" s="572">
        <v>0</v>
      </c>
      <c r="BD11" s="572">
        <v>0</v>
      </c>
      <c r="BE11" s="572">
        <v>0</v>
      </c>
      <c r="BF11" s="572">
        <v>0</v>
      </c>
      <c r="BG11" s="572">
        <v>0</v>
      </c>
      <c r="BH11" s="572">
        <v>0</v>
      </c>
      <c r="BI11" s="572">
        <v>0</v>
      </c>
      <c r="BJ11" s="572">
        <v>0</v>
      </c>
      <c r="BK11" s="572">
        <v>0</v>
      </c>
      <c r="BL11" s="572">
        <v>0</v>
      </c>
      <c r="BM11" s="572">
        <v>0</v>
      </c>
    </row>
    <row r="12" spans="1:65" ht="14.1" customHeight="1" x14ac:dyDescent="0.2">
      <c r="A12" s="573">
        <v>42</v>
      </c>
      <c r="B12" s="794" t="str">
        <f t="shared" si="0"/>
        <v xml:space="preserve"> </v>
      </c>
      <c r="C12" s="794">
        <f t="shared" si="0"/>
        <v>340.78</v>
      </c>
      <c r="D12" s="794" t="str">
        <f t="shared" si="0"/>
        <v xml:space="preserve"> </v>
      </c>
      <c r="E12" s="794" t="str">
        <f t="shared" si="1"/>
        <v xml:space="preserve"> </v>
      </c>
      <c r="F12" s="794" t="str">
        <f t="shared" si="2"/>
        <v xml:space="preserve"> </v>
      </c>
      <c r="G12" s="794" t="str">
        <f t="shared" si="2"/>
        <v xml:space="preserve"> </v>
      </c>
      <c r="H12" s="794" t="str">
        <f t="shared" si="3"/>
        <v xml:space="preserve"> </v>
      </c>
      <c r="I12" s="794">
        <f t="shared" si="3"/>
        <v>715.64</v>
      </c>
      <c r="J12" s="794">
        <f t="shared" si="3"/>
        <v>794.69</v>
      </c>
      <c r="K12" s="794">
        <f t="shared" si="3"/>
        <v>869.66</v>
      </c>
      <c r="L12" s="794" t="str">
        <f t="shared" si="3"/>
        <v xml:space="preserve"> </v>
      </c>
      <c r="M12" s="794" t="str">
        <f t="shared" si="3"/>
        <v xml:space="preserve"> </v>
      </c>
      <c r="N12" s="794" t="str">
        <f t="shared" si="3"/>
        <v xml:space="preserve"> </v>
      </c>
      <c r="O12" s="794">
        <f t="shared" si="3"/>
        <v>1308.57</v>
      </c>
      <c r="P12" s="794" t="str">
        <f t="shared" si="3"/>
        <v xml:space="preserve"> </v>
      </c>
      <c r="Q12" s="794" t="str">
        <f t="shared" si="3"/>
        <v xml:space="preserve"> </v>
      </c>
      <c r="R12" s="794" t="str">
        <f t="shared" si="3"/>
        <v xml:space="preserve"> </v>
      </c>
      <c r="S12" s="794" t="str">
        <f t="shared" si="3"/>
        <v xml:space="preserve"> </v>
      </c>
      <c r="T12" s="794" t="str">
        <f t="shared" si="5"/>
        <v xml:space="preserve"> </v>
      </c>
      <c r="U12" s="794" t="str">
        <f t="shared" si="4"/>
        <v xml:space="preserve"> </v>
      </c>
      <c r="V12" s="794" t="str">
        <f t="shared" si="4"/>
        <v xml:space="preserve"> </v>
      </c>
      <c r="W12" s="794" t="str">
        <f t="shared" si="4"/>
        <v xml:space="preserve"> </v>
      </c>
      <c r="X12" s="794" t="str">
        <f t="shared" si="4"/>
        <v xml:space="preserve"> </v>
      </c>
      <c r="Y12" s="794" t="str">
        <f t="shared" si="4"/>
        <v xml:space="preserve"> </v>
      </c>
      <c r="Z12" s="794" t="str">
        <f t="shared" si="4"/>
        <v xml:space="preserve"> </v>
      </c>
      <c r="AA12" s="794" t="str">
        <f t="shared" si="4"/>
        <v xml:space="preserve"> </v>
      </c>
      <c r="AB12" s="794" t="str">
        <f t="shared" si="4"/>
        <v xml:space="preserve"> </v>
      </c>
      <c r="AC12" s="794" t="str">
        <f t="shared" si="4"/>
        <v xml:space="preserve"> </v>
      </c>
      <c r="AD12" s="794" t="str">
        <f t="shared" si="4"/>
        <v xml:space="preserve"> </v>
      </c>
      <c r="AE12" s="794" t="str">
        <f t="shared" si="4"/>
        <v xml:space="preserve"> </v>
      </c>
      <c r="AF12" s="794" t="str">
        <f t="shared" si="4"/>
        <v xml:space="preserve"> </v>
      </c>
      <c r="AG12" s="574"/>
      <c r="AH12" s="572">
        <v>42</v>
      </c>
      <c r="AI12" s="575">
        <v>0</v>
      </c>
      <c r="AJ12" s="575">
        <v>340.78</v>
      </c>
      <c r="AK12" s="575">
        <v>0</v>
      </c>
      <c r="AL12" s="575">
        <v>0</v>
      </c>
      <c r="AM12" s="575">
        <v>0</v>
      </c>
      <c r="AN12" s="575">
        <v>0</v>
      </c>
      <c r="AO12" s="572">
        <v>0</v>
      </c>
      <c r="AP12" s="572">
        <v>715.64</v>
      </c>
      <c r="AQ12" s="572">
        <v>794.69</v>
      </c>
      <c r="AR12" s="572">
        <v>869.66</v>
      </c>
      <c r="AS12" s="572">
        <v>0</v>
      </c>
      <c r="AT12" s="572">
        <v>0</v>
      </c>
      <c r="AU12" s="572">
        <v>0</v>
      </c>
      <c r="AV12" s="572">
        <v>1308.57</v>
      </c>
      <c r="AW12" s="572">
        <v>0</v>
      </c>
      <c r="AX12" s="572">
        <v>0</v>
      </c>
      <c r="AY12" s="572">
        <v>0</v>
      </c>
      <c r="AZ12" s="572">
        <v>0</v>
      </c>
      <c r="BA12" s="572">
        <v>0</v>
      </c>
      <c r="BB12" s="572">
        <v>0</v>
      </c>
      <c r="BC12" s="572">
        <v>0</v>
      </c>
      <c r="BD12" s="572">
        <v>0</v>
      </c>
      <c r="BE12" s="572">
        <v>0</v>
      </c>
      <c r="BF12" s="572">
        <v>0</v>
      </c>
      <c r="BG12" s="572">
        <v>0</v>
      </c>
      <c r="BH12" s="572">
        <v>0</v>
      </c>
      <c r="BI12" s="572">
        <v>0</v>
      </c>
      <c r="BJ12" s="572">
        <v>0</v>
      </c>
      <c r="BK12" s="572">
        <v>0</v>
      </c>
      <c r="BL12" s="572">
        <v>0</v>
      </c>
      <c r="BM12" s="572">
        <v>0</v>
      </c>
    </row>
    <row r="13" spans="1:65" ht="14.1" customHeight="1" x14ac:dyDescent="0.2">
      <c r="A13" s="573">
        <v>48</v>
      </c>
      <c r="B13" s="794" t="str">
        <f t="shared" si="0"/>
        <v xml:space="preserve"> </v>
      </c>
      <c r="C13" s="794">
        <f t="shared" si="0"/>
        <v>408.93</v>
      </c>
      <c r="D13" s="794" t="str">
        <f t="shared" si="0"/>
        <v xml:space="preserve"> </v>
      </c>
      <c r="E13" s="794">
        <f t="shared" si="1"/>
        <v>583.4</v>
      </c>
      <c r="F13" s="794" t="str">
        <f t="shared" si="2"/>
        <v xml:space="preserve"> </v>
      </c>
      <c r="G13" s="794" t="str">
        <f t="shared" si="2"/>
        <v xml:space="preserve"> </v>
      </c>
      <c r="H13" s="794"/>
      <c r="I13" s="794">
        <f t="shared" si="3"/>
        <v>751.08</v>
      </c>
      <c r="J13" s="794">
        <f t="shared" si="3"/>
        <v>826.04</v>
      </c>
      <c r="K13" s="794">
        <f t="shared" si="3"/>
        <v>905.09</v>
      </c>
      <c r="L13" s="794" t="str">
        <f t="shared" si="3"/>
        <v xml:space="preserve"> </v>
      </c>
      <c r="M13" s="794">
        <f t="shared" si="3"/>
        <v>1080.94</v>
      </c>
      <c r="N13" s="794" t="str">
        <f t="shared" si="3"/>
        <v xml:space="preserve"> </v>
      </c>
      <c r="O13" s="794">
        <f t="shared" si="3"/>
        <v>1281.32</v>
      </c>
      <c r="P13" s="794" t="str">
        <f t="shared" si="3"/>
        <v xml:space="preserve"> </v>
      </c>
      <c r="Q13" s="794" t="str">
        <f t="shared" si="3"/>
        <v xml:space="preserve"> </v>
      </c>
      <c r="R13" s="794" t="str">
        <f t="shared" si="3"/>
        <v xml:space="preserve"> </v>
      </c>
      <c r="S13" s="794" t="str">
        <f t="shared" si="3"/>
        <v xml:space="preserve"> </v>
      </c>
      <c r="T13" s="794" t="str">
        <f t="shared" si="5"/>
        <v xml:space="preserve"> </v>
      </c>
      <c r="U13" s="794" t="str">
        <f t="shared" si="4"/>
        <v xml:space="preserve"> </v>
      </c>
      <c r="V13" s="794" t="str">
        <f t="shared" si="4"/>
        <v xml:space="preserve"> </v>
      </c>
      <c r="W13" s="794" t="str">
        <f t="shared" si="4"/>
        <v xml:space="preserve"> </v>
      </c>
      <c r="X13" s="794" t="str">
        <f t="shared" si="4"/>
        <v xml:space="preserve"> </v>
      </c>
      <c r="Y13" s="794" t="str">
        <f t="shared" si="4"/>
        <v xml:space="preserve"> </v>
      </c>
      <c r="Z13" s="794" t="str">
        <f t="shared" si="4"/>
        <v xml:space="preserve"> </v>
      </c>
      <c r="AA13" s="794" t="str">
        <f t="shared" si="4"/>
        <v xml:space="preserve"> </v>
      </c>
      <c r="AB13" s="794" t="str">
        <f t="shared" si="4"/>
        <v xml:space="preserve"> </v>
      </c>
      <c r="AC13" s="794" t="str">
        <f t="shared" si="4"/>
        <v xml:space="preserve"> </v>
      </c>
      <c r="AD13" s="794" t="str">
        <f t="shared" si="4"/>
        <v xml:space="preserve"> </v>
      </c>
      <c r="AE13" s="794" t="str">
        <f t="shared" si="4"/>
        <v xml:space="preserve"> </v>
      </c>
      <c r="AF13" s="794" t="str">
        <f t="shared" si="4"/>
        <v xml:space="preserve"> </v>
      </c>
      <c r="AG13" s="574"/>
      <c r="AH13" s="572">
        <v>48</v>
      </c>
      <c r="AI13" s="575">
        <v>0</v>
      </c>
      <c r="AJ13" s="575">
        <v>408.93</v>
      </c>
      <c r="AK13" s="575">
        <v>0</v>
      </c>
      <c r="AL13" s="575">
        <v>583.4</v>
      </c>
      <c r="AM13" s="575">
        <v>0</v>
      </c>
      <c r="AN13" s="575">
        <v>0</v>
      </c>
      <c r="AO13" s="572">
        <v>674.73</v>
      </c>
      <c r="AP13" s="572">
        <v>751.08</v>
      </c>
      <c r="AQ13" s="572">
        <v>826.04</v>
      </c>
      <c r="AR13" s="572">
        <v>905.09</v>
      </c>
      <c r="AS13" s="572">
        <v>0</v>
      </c>
      <c r="AT13" s="572">
        <v>1080.94</v>
      </c>
      <c r="AU13" s="572">
        <v>0</v>
      </c>
      <c r="AV13" s="572">
        <v>1281.32</v>
      </c>
      <c r="AW13" s="572">
        <v>0</v>
      </c>
      <c r="AX13" s="572">
        <v>0</v>
      </c>
      <c r="AY13" s="572">
        <v>0</v>
      </c>
      <c r="AZ13" s="572">
        <v>0</v>
      </c>
      <c r="BA13" s="572">
        <v>0</v>
      </c>
      <c r="BB13" s="572">
        <v>0</v>
      </c>
      <c r="BC13" s="572">
        <v>0</v>
      </c>
      <c r="BD13" s="572">
        <v>0</v>
      </c>
      <c r="BE13" s="572">
        <v>0</v>
      </c>
      <c r="BF13" s="572">
        <v>0</v>
      </c>
      <c r="BG13" s="572">
        <v>0</v>
      </c>
      <c r="BH13" s="572">
        <v>0</v>
      </c>
      <c r="BI13" s="572">
        <v>0</v>
      </c>
      <c r="BJ13" s="572">
        <v>0</v>
      </c>
      <c r="BK13" s="572">
        <v>0</v>
      </c>
      <c r="BL13" s="572">
        <v>0</v>
      </c>
      <c r="BM13" s="572">
        <v>0</v>
      </c>
    </row>
    <row r="14" spans="1:65" ht="14.1" customHeight="1" x14ac:dyDescent="0.2">
      <c r="A14" s="573">
        <v>54</v>
      </c>
      <c r="B14" s="794" t="str">
        <f t="shared" si="0"/>
        <v xml:space="preserve"> </v>
      </c>
      <c r="C14" s="794" t="str">
        <f t="shared" si="0"/>
        <v xml:space="preserve"> </v>
      </c>
      <c r="D14" s="794" t="str">
        <f t="shared" si="0"/>
        <v xml:space="preserve"> </v>
      </c>
      <c r="E14" s="794" t="str">
        <f t="shared" si="1"/>
        <v xml:space="preserve"> </v>
      </c>
      <c r="F14" s="794" t="str">
        <f t="shared" si="2"/>
        <v xml:space="preserve"> </v>
      </c>
      <c r="G14" s="794" t="str">
        <f t="shared" si="2"/>
        <v xml:space="preserve"> </v>
      </c>
      <c r="H14" s="794">
        <f t="shared" si="3"/>
        <v>710.19</v>
      </c>
      <c r="I14" s="794" t="str">
        <f t="shared" si="3"/>
        <v xml:space="preserve"> </v>
      </c>
      <c r="J14" s="794" t="str">
        <f t="shared" si="3"/>
        <v xml:space="preserve"> </v>
      </c>
      <c r="K14" s="794" t="str">
        <f t="shared" si="3"/>
        <v xml:space="preserve"> </v>
      </c>
      <c r="L14" s="794" t="str">
        <f t="shared" si="3"/>
        <v xml:space="preserve"> </v>
      </c>
      <c r="M14" s="794" t="str">
        <f t="shared" si="3"/>
        <v xml:space="preserve"> </v>
      </c>
      <c r="N14" s="794" t="str">
        <f t="shared" si="3"/>
        <v xml:space="preserve"> </v>
      </c>
      <c r="O14" s="794" t="str">
        <f t="shared" si="3"/>
        <v xml:space="preserve"> </v>
      </c>
      <c r="P14" s="794" t="str">
        <f t="shared" si="3"/>
        <v xml:space="preserve"> </v>
      </c>
      <c r="Q14" s="794" t="str">
        <f t="shared" si="3"/>
        <v xml:space="preserve"> </v>
      </c>
      <c r="R14" s="794" t="str">
        <f t="shared" si="3"/>
        <v xml:space="preserve"> </v>
      </c>
      <c r="S14" s="794" t="str">
        <f t="shared" si="3"/>
        <v xml:space="preserve"> </v>
      </c>
      <c r="T14" s="794" t="str">
        <f t="shared" si="5"/>
        <v xml:space="preserve"> </v>
      </c>
      <c r="U14" s="794" t="str">
        <f t="shared" si="4"/>
        <v xml:space="preserve"> </v>
      </c>
      <c r="V14" s="794" t="str">
        <f t="shared" si="4"/>
        <v xml:space="preserve"> </v>
      </c>
      <c r="W14" s="794" t="str">
        <f t="shared" si="4"/>
        <v xml:space="preserve"> </v>
      </c>
      <c r="X14" s="794" t="str">
        <f t="shared" si="4"/>
        <v xml:space="preserve"> </v>
      </c>
      <c r="Y14" s="794" t="str">
        <f t="shared" si="4"/>
        <v xml:space="preserve"> </v>
      </c>
      <c r="Z14" s="794" t="str">
        <f t="shared" si="4"/>
        <v xml:space="preserve"> </v>
      </c>
      <c r="AA14" s="794" t="str">
        <f t="shared" si="4"/>
        <v xml:space="preserve"> </v>
      </c>
      <c r="AB14" s="794" t="str">
        <f t="shared" si="4"/>
        <v xml:space="preserve"> </v>
      </c>
      <c r="AC14" s="794" t="str">
        <f t="shared" si="4"/>
        <v xml:space="preserve"> </v>
      </c>
      <c r="AD14" s="794" t="str">
        <f t="shared" si="4"/>
        <v xml:space="preserve"> </v>
      </c>
      <c r="AE14" s="794" t="str">
        <f t="shared" si="4"/>
        <v xml:space="preserve"> </v>
      </c>
      <c r="AF14" s="794" t="str">
        <f t="shared" si="4"/>
        <v xml:space="preserve"> </v>
      </c>
      <c r="AG14" s="574"/>
      <c r="AH14" s="572">
        <v>54</v>
      </c>
      <c r="AI14" s="575">
        <v>0</v>
      </c>
      <c r="AJ14" s="575">
        <v>0</v>
      </c>
      <c r="AK14" s="575">
        <v>0</v>
      </c>
      <c r="AL14" s="575">
        <v>0</v>
      </c>
      <c r="AM14" s="575">
        <v>0</v>
      </c>
      <c r="AN14" s="575">
        <v>0</v>
      </c>
      <c r="AO14" s="572">
        <v>710.19</v>
      </c>
      <c r="AP14" s="572">
        <v>0</v>
      </c>
      <c r="AQ14" s="572">
        <v>0</v>
      </c>
      <c r="AR14" s="572">
        <v>0</v>
      </c>
      <c r="AS14" s="572">
        <v>0</v>
      </c>
      <c r="AT14" s="572">
        <v>0</v>
      </c>
      <c r="AU14" s="572">
        <v>0</v>
      </c>
      <c r="AV14" s="572">
        <v>0</v>
      </c>
      <c r="AW14" s="572">
        <v>0</v>
      </c>
      <c r="AX14" s="572">
        <v>0</v>
      </c>
      <c r="AY14" s="572">
        <v>0</v>
      </c>
      <c r="AZ14" s="572">
        <v>0</v>
      </c>
      <c r="BA14" s="572">
        <v>0</v>
      </c>
      <c r="BB14" s="572">
        <v>0</v>
      </c>
      <c r="BC14" s="572">
        <v>0</v>
      </c>
      <c r="BD14" s="572">
        <v>0</v>
      </c>
      <c r="BE14" s="572">
        <v>0</v>
      </c>
      <c r="BF14" s="572">
        <v>0</v>
      </c>
      <c r="BG14" s="572">
        <v>0</v>
      </c>
      <c r="BH14" s="572">
        <v>0</v>
      </c>
      <c r="BI14" s="572">
        <v>0</v>
      </c>
      <c r="BJ14" s="572">
        <v>0</v>
      </c>
      <c r="BK14" s="572">
        <v>0</v>
      </c>
      <c r="BL14" s="572">
        <v>0</v>
      </c>
      <c r="BM14" s="572">
        <v>0</v>
      </c>
    </row>
    <row r="15" spans="1:65" s="576" customFormat="1" ht="14.1" customHeight="1" x14ac:dyDescent="0.2">
      <c r="A15" s="573">
        <v>60</v>
      </c>
      <c r="B15" s="794" t="str">
        <f t="shared" si="0"/>
        <v xml:space="preserve"> </v>
      </c>
      <c r="C15" s="794" t="str">
        <f t="shared" si="0"/>
        <v xml:space="preserve"> </v>
      </c>
      <c r="D15" s="794">
        <f t="shared" si="0"/>
        <v>471.64</v>
      </c>
      <c r="E15" s="794">
        <f t="shared" si="1"/>
        <v>606.59</v>
      </c>
      <c r="F15" s="794" t="str">
        <f t="shared" si="2"/>
        <v xml:space="preserve"> </v>
      </c>
      <c r="G15" s="794">
        <f t="shared" si="2"/>
        <v>836.95</v>
      </c>
      <c r="H15" s="794"/>
      <c r="I15" s="794">
        <f t="shared" si="3"/>
        <v>1000.52</v>
      </c>
      <c r="J15" s="794">
        <f t="shared" si="3"/>
        <v>918.74</v>
      </c>
      <c r="K15" s="794">
        <f t="shared" si="3"/>
        <v>1170.9000000000001</v>
      </c>
      <c r="L15" s="794">
        <f t="shared" si="3"/>
        <v>1102.75</v>
      </c>
      <c r="M15" s="794">
        <f t="shared" si="3"/>
        <v>1196.81</v>
      </c>
      <c r="N15" s="794">
        <f t="shared" si="3"/>
        <v>1307.2</v>
      </c>
      <c r="O15" s="794">
        <f t="shared" si="3"/>
        <v>1523.96</v>
      </c>
      <c r="P15" s="794" t="str">
        <f t="shared" si="3"/>
        <v xml:space="preserve"> </v>
      </c>
      <c r="Q15" s="794">
        <f>IF(AX15&lt;&gt;0,AX15*(1-$AD$6)," ")</f>
        <v>1594.84</v>
      </c>
      <c r="R15" s="794">
        <f t="shared" si="3"/>
        <v>1712.06</v>
      </c>
      <c r="S15" s="794" t="str">
        <f t="shared" si="3"/>
        <v xml:space="preserve"> </v>
      </c>
      <c r="T15" s="794" t="str">
        <f t="shared" si="5"/>
        <v xml:space="preserve"> </v>
      </c>
      <c r="U15" s="794" t="str">
        <f t="shared" si="4"/>
        <v xml:space="preserve"> </v>
      </c>
      <c r="V15" s="794" t="str">
        <f t="shared" si="4"/>
        <v xml:space="preserve"> </v>
      </c>
      <c r="W15" s="794" t="str">
        <f t="shared" si="4"/>
        <v xml:space="preserve"> </v>
      </c>
      <c r="X15" s="794" t="str">
        <f t="shared" si="4"/>
        <v xml:space="preserve"> </v>
      </c>
      <c r="Y15" s="794" t="str">
        <f t="shared" si="4"/>
        <v xml:space="preserve"> </v>
      </c>
      <c r="Z15" s="794" t="str">
        <f t="shared" si="4"/>
        <v xml:space="preserve"> </v>
      </c>
      <c r="AA15" s="794" t="str">
        <f t="shared" si="4"/>
        <v xml:space="preserve"> </v>
      </c>
      <c r="AB15" s="794" t="str">
        <f t="shared" si="4"/>
        <v xml:space="preserve"> </v>
      </c>
      <c r="AC15" s="794" t="str">
        <f t="shared" si="4"/>
        <v xml:space="preserve"> </v>
      </c>
      <c r="AD15" s="794" t="str">
        <f t="shared" si="4"/>
        <v xml:space="preserve"> </v>
      </c>
      <c r="AE15" s="794" t="str">
        <f t="shared" si="4"/>
        <v xml:space="preserve"> </v>
      </c>
      <c r="AF15" s="794" t="str">
        <f t="shared" si="4"/>
        <v xml:space="preserve"> </v>
      </c>
      <c r="AG15" s="574"/>
      <c r="AH15" s="572">
        <v>60</v>
      </c>
      <c r="AI15" s="575">
        <v>0</v>
      </c>
      <c r="AJ15" s="575">
        <v>0</v>
      </c>
      <c r="AK15" s="575">
        <v>471.64</v>
      </c>
      <c r="AL15" s="575">
        <v>606.59</v>
      </c>
      <c r="AM15" s="575">
        <v>0</v>
      </c>
      <c r="AN15" s="575">
        <v>836.95</v>
      </c>
      <c r="AO15" s="572">
        <v>744.25</v>
      </c>
      <c r="AP15" s="572">
        <v>1000.52</v>
      </c>
      <c r="AQ15" s="572">
        <v>918.74</v>
      </c>
      <c r="AR15" s="572">
        <v>1170.9000000000001</v>
      </c>
      <c r="AS15" s="572">
        <v>1102.75</v>
      </c>
      <c r="AT15" s="572">
        <v>1196.81</v>
      </c>
      <c r="AU15" s="572">
        <v>1307.2</v>
      </c>
      <c r="AV15" s="572">
        <v>1523.96</v>
      </c>
      <c r="AW15" s="572">
        <v>0</v>
      </c>
      <c r="AX15" s="572">
        <v>1594.84</v>
      </c>
      <c r="AY15" s="572">
        <v>1712.06</v>
      </c>
      <c r="AZ15" s="572">
        <v>0</v>
      </c>
      <c r="BA15" s="572">
        <v>0</v>
      </c>
      <c r="BB15" s="572">
        <v>0</v>
      </c>
      <c r="BC15" s="572">
        <v>0</v>
      </c>
      <c r="BD15" s="572">
        <v>0</v>
      </c>
      <c r="BE15" s="572">
        <v>0</v>
      </c>
      <c r="BF15" s="572">
        <v>0</v>
      </c>
      <c r="BG15" s="572">
        <v>0</v>
      </c>
      <c r="BH15" s="572">
        <v>0</v>
      </c>
      <c r="BI15" s="572">
        <v>0</v>
      </c>
      <c r="BJ15" s="572">
        <v>0</v>
      </c>
      <c r="BK15" s="572">
        <v>0</v>
      </c>
      <c r="BL15" s="572">
        <v>0</v>
      </c>
      <c r="BM15" s="572">
        <v>0</v>
      </c>
    </row>
    <row r="16" spans="1:65" ht="14.1" customHeight="1" x14ac:dyDescent="0.2">
      <c r="A16" s="573">
        <v>64</v>
      </c>
      <c r="B16" s="794" t="str">
        <f t="shared" si="0"/>
        <v xml:space="preserve"> </v>
      </c>
      <c r="C16" s="794" t="str">
        <f t="shared" si="0"/>
        <v xml:space="preserve"> </v>
      </c>
      <c r="D16" s="794" t="str">
        <f t="shared" si="0"/>
        <v xml:space="preserve"> </v>
      </c>
      <c r="E16" s="794" t="str">
        <f t="shared" si="1"/>
        <v xml:space="preserve"> </v>
      </c>
      <c r="F16" s="794" t="str">
        <f t="shared" si="2"/>
        <v xml:space="preserve"> </v>
      </c>
      <c r="G16" s="794">
        <f t="shared" si="3"/>
        <v>714.26</v>
      </c>
      <c r="H16" s="794" t="str">
        <f t="shared" si="3"/>
        <v xml:space="preserve"> </v>
      </c>
      <c r="I16" s="794" t="str">
        <f t="shared" si="3"/>
        <v xml:space="preserve"> </v>
      </c>
      <c r="J16" s="794">
        <f t="shared" si="3"/>
        <v>951.45</v>
      </c>
      <c r="K16" s="794">
        <f t="shared" si="3"/>
        <v>1029.1500000000001</v>
      </c>
      <c r="L16" s="794" t="str">
        <f t="shared" si="3"/>
        <v xml:space="preserve"> </v>
      </c>
      <c r="M16" s="794" t="str">
        <f t="shared" si="3"/>
        <v xml:space="preserve"> </v>
      </c>
      <c r="N16" s="794" t="str">
        <f t="shared" si="3"/>
        <v xml:space="preserve"> </v>
      </c>
      <c r="O16" s="794">
        <f t="shared" si="3"/>
        <v>1451.69</v>
      </c>
      <c r="P16" s="794" t="str">
        <f t="shared" si="3"/>
        <v xml:space="preserve"> </v>
      </c>
      <c r="Q16" s="794" t="str">
        <f t="shared" si="3"/>
        <v xml:space="preserve"> </v>
      </c>
      <c r="R16" s="794" t="str">
        <f t="shared" si="3"/>
        <v xml:space="preserve"> </v>
      </c>
      <c r="S16" s="794" t="str">
        <f t="shared" si="3"/>
        <v xml:space="preserve"> </v>
      </c>
      <c r="T16" s="794" t="str">
        <f t="shared" si="5"/>
        <v xml:space="preserve"> </v>
      </c>
      <c r="U16" s="794" t="str">
        <f t="shared" si="4"/>
        <v xml:space="preserve"> </v>
      </c>
      <c r="V16" s="794" t="str">
        <f t="shared" si="4"/>
        <v xml:space="preserve"> </v>
      </c>
      <c r="W16" s="794" t="str">
        <f t="shared" si="4"/>
        <v xml:space="preserve"> </v>
      </c>
      <c r="X16" s="794" t="str">
        <f t="shared" si="4"/>
        <v xml:space="preserve"> </v>
      </c>
      <c r="Y16" s="794" t="str">
        <f t="shared" si="4"/>
        <v xml:space="preserve"> </v>
      </c>
      <c r="Z16" s="794" t="str">
        <f t="shared" si="4"/>
        <v xml:space="preserve"> </v>
      </c>
      <c r="AA16" s="794" t="str">
        <f t="shared" si="4"/>
        <v xml:space="preserve"> </v>
      </c>
      <c r="AB16" s="794" t="str">
        <f t="shared" si="4"/>
        <v xml:space="preserve"> </v>
      </c>
      <c r="AC16" s="794" t="str">
        <f t="shared" si="4"/>
        <v xml:space="preserve"> </v>
      </c>
      <c r="AD16" s="794" t="str">
        <f t="shared" si="4"/>
        <v xml:space="preserve"> </v>
      </c>
      <c r="AE16" s="794" t="str">
        <f t="shared" si="4"/>
        <v xml:space="preserve"> </v>
      </c>
      <c r="AF16" s="794" t="str">
        <f t="shared" si="4"/>
        <v xml:space="preserve"> </v>
      </c>
      <c r="AG16" s="574"/>
      <c r="AH16" s="572">
        <v>64</v>
      </c>
      <c r="AI16" s="575">
        <v>0</v>
      </c>
      <c r="AJ16" s="575">
        <v>0</v>
      </c>
      <c r="AK16" s="575">
        <v>0</v>
      </c>
      <c r="AL16" s="575">
        <v>0</v>
      </c>
      <c r="AM16" s="575">
        <v>0</v>
      </c>
      <c r="AN16" s="572">
        <v>714.26</v>
      </c>
      <c r="AO16" s="572">
        <v>0</v>
      </c>
      <c r="AP16" s="572">
        <v>0</v>
      </c>
      <c r="AQ16" s="572">
        <v>951.45</v>
      </c>
      <c r="AR16" s="572">
        <v>1029.1500000000001</v>
      </c>
      <c r="AS16" s="572">
        <v>0</v>
      </c>
      <c r="AT16" s="572">
        <v>0</v>
      </c>
      <c r="AU16" s="572">
        <v>0</v>
      </c>
      <c r="AV16" s="572">
        <v>1451.69</v>
      </c>
      <c r="AW16" s="572">
        <v>0</v>
      </c>
      <c r="AX16" s="572">
        <v>0</v>
      </c>
      <c r="AY16" s="572">
        <v>0</v>
      </c>
      <c r="AZ16" s="572">
        <v>0</v>
      </c>
      <c r="BA16" s="572">
        <v>0</v>
      </c>
      <c r="BB16" s="572">
        <v>0</v>
      </c>
      <c r="BC16" s="572">
        <v>0</v>
      </c>
      <c r="BD16" s="572">
        <v>0</v>
      </c>
      <c r="BE16" s="572">
        <v>0</v>
      </c>
      <c r="BF16" s="572">
        <v>0</v>
      </c>
      <c r="BG16" s="572">
        <v>0</v>
      </c>
      <c r="BH16" s="572">
        <v>0</v>
      </c>
      <c r="BI16" s="572">
        <v>0</v>
      </c>
      <c r="BJ16" s="572">
        <v>0</v>
      </c>
      <c r="BK16" s="572">
        <v>0</v>
      </c>
      <c r="BL16" s="572">
        <v>0</v>
      </c>
      <c r="BM16" s="572">
        <v>0</v>
      </c>
    </row>
    <row r="17" spans="1:65" ht="14.1" customHeight="1" x14ac:dyDescent="0.2">
      <c r="A17" s="573">
        <v>67</v>
      </c>
      <c r="B17" s="794" t="str">
        <f t="shared" si="0"/>
        <v xml:space="preserve"> </v>
      </c>
      <c r="C17" s="794" t="str">
        <f t="shared" si="0"/>
        <v xml:space="preserve"> </v>
      </c>
      <c r="D17" s="794" t="str">
        <f t="shared" si="0"/>
        <v xml:space="preserve"> </v>
      </c>
      <c r="E17" s="794">
        <f t="shared" si="1"/>
        <v>584.77</v>
      </c>
      <c r="F17" s="794" t="str">
        <f t="shared" si="2"/>
        <v xml:space="preserve"> </v>
      </c>
      <c r="G17" s="794">
        <f t="shared" si="3"/>
        <v>716.99</v>
      </c>
      <c r="H17" s="794" t="str">
        <f t="shared" si="3"/>
        <v xml:space="preserve"> </v>
      </c>
      <c r="I17" s="794" t="str">
        <f t="shared" si="3"/>
        <v xml:space="preserve"> </v>
      </c>
      <c r="J17" s="794" t="str">
        <f t="shared" si="3"/>
        <v xml:space="preserve"> </v>
      </c>
      <c r="K17" s="794" t="str">
        <f t="shared" si="3"/>
        <v xml:space="preserve"> </v>
      </c>
      <c r="L17" s="794" t="str">
        <f t="shared" si="3"/>
        <v xml:space="preserve"> </v>
      </c>
      <c r="M17" s="794" t="str">
        <f t="shared" si="3"/>
        <v xml:space="preserve"> </v>
      </c>
      <c r="N17" s="794" t="str">
        <f t="shared" si="3"/>
        <v xml:space="preserve"> </v>
      </c>
      <c r="O17" s="794" t="str">
        <f t="shared" si="3"/>
        <v xml:space="preserve"> </v>
      </c>
      <c r="P17" s="794" t="str">
        <f t="shared" si="3"/>
        <v xml:space="preserve"> </v>
      </c>
      <c r="Q17" s="794" t="str">
        <f t="shared" si="3"/>
        <v xml:space="preserve"> </v>
      </c>
      <c r="R17" s="794" t="str">
        <f t="shared" si="3"/>
        <v xml:space="preserve"> </v>
      </c>
      <c r="S17" s="794" t="str">
        <f t="shared" si="3"/>
        <v xml:space="preserve"> </v>
      </c>
      <c r="T17" s="794" t="str">
        <f t="shared" si="5"/>
        <v xml:space="preserve"> </v>
      </c>
      <c r="U17" s="794" t="str">
        <f t="shared" si="4"/>
        <v xml:space="preserve"> </v>
      </c>
      <c r="V17" s="794" t="str">
        <f t="shared" si="4"/>
        <v xml:space="preserve"> </v>
      </c>
      <c r="W17" s="794" t="str">
        <f t="shared" si="4"/>
        <v xml:space="preserve"> </v>
      </c>
      <c r="X17" s="794" t="str">
        <f t="shared" si="4"/>
        <v xml:space="preserve"> </v>
      </c>
      <c r="Y17" s="794" t="str">
        <f t="shared" si="4"/>
        <v xml:space="preserve"> </v>
      </c>
      <c r="Z17" s="794" t="str">
        <f t="shared" si="4"/>
        <v xml:space="preserve"> </v>
      </c>
      <c r="AA17" s="794" t="str">
        <f t="shared" si="4"/>
        <v xml:space="preserve"> </v>
      </c>
      <c r="AB17" s="794" t="str">
        <f t="shared" si="4"/>
        <v xml:space="preserve"> </v>
      </c>
      <c r="AC17" s="794" t="str">
        <f t="shared" si="4"/>
        <v xml:space="preserve"> </v>
      </c>
      <c r="AD17" s="794" t="str">
        <f t="shared" si="4"/>
        <v xml:space="preserve"> </v>
      </c>
      <c r="AE17" s="794" t="str">
        <f t="shared" si="4"/>
        <v xml:space="preserve"> </v>
      </c>
      <c r="AF17" s="794" t="str">
        <f t="shared" si="4"/>
        <v xml:space="preserve"> </v>
      </c>
      <c r="AG17" s="574"/>
      <c r="AH17" s="572">
        <v>67</v>
      </c>
      <c r="AI17" s="575">
        <v>0</v>
      </c>
      <c r="AJ17" s="575">
        <v>0</v>
      </c>
      <c r="AK17" s="575">
        <v>0</v>
      </c>
      <c r="AL17" s="575">
        <v>584.77</v>
      </c>
      <c r="AM17" s="575">
        <v>0</v>
      </c>
      <c r="AN17" s="572">
        <v>716.99</v>
      </c>
      <c r="AO17" s="572">
        <v>0</v>
      </c>
      <c r="AP17" s="572">
        <v>0</v>
      </c>
      <c r="AQ17" s="572">
        <v>0</v>
      </c>
      <c r="AR17" s="572">
        <v>0</v>
      </c>
      <c r="AS17" s="572">
        <v>0</v>
      </c>
      <c r="AT17" s="572">
        <v>0</v>
      </c>
      <c r="AU17" s="572">
        <v>0</v>
      </c>
      <c r="AV17" s="572">
        <v>0</v>
      </c>
      <c r="AW17" s="572">
        <v>0</v>
      </c>
      <c r="AX17" s="572">
        <v>0</v>
      </c>
      <c r="AY17" s="572">
        <v>0</v>
      </c>
      <c r="AZ17" s="572">
        <v>0</v>
      </c>
      <c r="BA17" s="572">
        <v>0</v>
      </c>
      <c r="BB17" s="572">
        <v>0</v>
      </c>
      <c r="BC17" s="572">
        <v>0</v>
      </c>
      <c r="BD17" s="572">
        <v>0</v>
      </c>
      <c r="BE17" s="572">
        <v>0</v>
      </c>
      <c r="BF17" s="572">
        <v>0</v>
      </c>
      <c r="BG17" s="572">
        <v>0</v>
      </c>
      <c r="BH17" s="572">
        <v>0</v>
      </c>
      <c r="BI17" s="572">
        <v>0</v>
      </c>
      <c r="BJ17" s="572">
        <v>0</v>
      </c>
      <c r="BK17" s="572">
        <v>0</v>
      </c>
      <c r="BL17" s="572">
        <v>0</v>
      </c>
      <c r="BM17" s="572">
        <v>0</v>
      </c>
    </row>
    <row r="18" spans="1:65" ht="14.1" customHeight="1" x14ac:dyDescent="0.2">
      <c r="A18" s="573">
        <v>70</v>
      </c>
      <c r="B18" s="794" t="str">
        <f t="shared" si="0"/>
        <v xml:space="preserve"> </v>
      </c>
      <c r="C18" s="794" t="str">
        <f t="shared" si="0"/>
        <v xml:space="preserve"> </v>
      </c>
      <c r="D18" s="794" t="str">
        <f t="shared" si="0"/>
        <v xml:space="preserve"> </v>
      </c>
      <c r="E18" s="794" t="str">
        <f t="shared" si="1"/>
        <v xml:space="preserve"> </v>
      </c>
      <c r="F18" s="794" t="str">
        <f t="shared" si="2"/>
        <v xml:space="preserve"> </v>
      </c>
      <c r="G18" s="794">
        <f t="shared" si="3"/>
        <v>891.47</v>
      </c>
      <c r="H18" s="794" t="str">
        <f t="shared" si="3"/>
        <v xml:space="preserve"> </v>
      </c>
      <c r="I18" s="794" t="str">
        <f t="shared" si="3"/>
        <v xml:space="preserve"> </v>
      </c>
      <c r="J18" s="794" t="str">
        <f t="shared" si="3"/>
        <v xml:space="preserve"> </v>
      </c>
      <c r="K18" s="794" t="str">
        <f t="shared" si="3"/>
        <v xml:space="preserve"> </v>
      </c>
      <c r="L18" s="794" t="str">
        <f t="shared" si="3"/>
        <v xml:space="preserve"> </v>
      </c>
      <c r="M18" s="794" t="str">
        <f t="shared" si="3"/>
        <v xml:space="preserve"> </v>
      </c>
      <c r="N18" s="794" t="str">
        <f t="shared" si="3"/>
        <v xml:space="preserve"> </v>
      </c>
      <c r="O18" s="794">
        <f t="shared" si="3"/>
        <v>1492.59</v>
      </c>
      <c r="P18" s="794" t="str">
        <f t="shared" si="3"/>
        <v xml:space="preserve"> </v>
      </c>
      <c r="Q18" s="794" t="str">
        <f t="shared" si="3"/>
        <v xml:space="preserve"> </v>
      </c>
      <c r="R18" s="794" t="str">
        <f t="shared" si="3"/>
        <v xml:space="preserve"> </v>
      </c>
      <c r="S18" s="794" t="str">
        <f t="shared" si="3"/>
        <v xml:space="preserve"> </v>
      </c>
      <c r="T18" s="794" t="str">
        <f t="shared" si="5"/>
        <v xml:space="preserve"> </v>
      </c>
      <c r="U18" s="794" t="str">
        <f t="shared" si="4"/>
        <v xml:space="preserve"> </v>
      </c>
      <c r="V18" s="794" t="str">
        <f t="shared" si="4"/>
        <v xml:space="preserve"> </v>
      </c>
      <c r="W18" s="794" t="str">
        <f t="shared" si="4"/>
        <v xml:space="preserve"> </v>
      </c>
      <c r="X18" s="794" t="str">
        <f t="shared" si="4"/>
        <v xml:space="preserve"> </v>
      </c>
      <c r="Y18" s="794" t="str">
        <f t="shared" si="4"/>
        <v xml:space="preserve"> </v>
      </c>
      <c r="Z18" s="794" t="str">
        <f t="shared" si="4"/>
        <v xml:space="preserve"> </v>
      </c>
      <c r="AA18" s="794" t="str">
        <f t="shared" si="4"/>
        <v xml:space="preserve"> </v>
      </c>
      <c r="AB18" s="794" t="str">
        <f t="shared" si="4"/>
        <v xml:space="preserve"> </v>
      </c>
      <c r="AC18" s="794" t="str">
        <f t="shared" si="4"/>
        <v xml:space="preserve"> </v>
      </c>
      <c r="AD18" s="794" t="str">
        <f t="shared" si="4"/>
        <v xml:space="preserve"> </v>
      </c>
      <c r="AE18" s="794" t="str">
        <f t="shared" si="4"/>
        <v xml:space="preserve"> </v>
      </c>
      <c r="AF18" s="794" t="str">
        <f t="shared" si="4"/>
        <v xml:space="preserve"> </v>
      </c>
      <c r="AG18" s="574"/>
      <c r="AH18" s="572">
        <v>70</v>
      </c>
      <c r="AI18" s="575">
        <v>0</v>
      </c>
      <c r="AJ18" s="575">
        <v>0</v>
      </c>
      <c r="AK18" s="575">
        <v>0</v>
      </c>
      <c r="AL18" s="575">
        <v>0</v>
      </c>
      <c r="AM18" s="575">
        <v>0</v>
      </c>
      <c r="AN18" s="572">
        <v>891.47</v>
      </c>
      <c r="AO18" s="572">
        <v>0</v>
      </c>
      <c r="AP18" s="572">
        <v>0</v>
      </c>
      <c r="AQ18" s="572">
        <v>0</v>
      </c>
      <c r="AR18" s="572">
        <v>0</v>
      </c>
      <c r="AS18" s="572">
        <v>0</v>
      </c>
      <c r="AT18" s="572">
        <v>0</v>
      </c>
      <c r="AU18" s="572">
        <v>0</v>
      </c>
      <c r="AV18" s="572">
        <v>1492.59</v>
      </c>
      <c r="AW18" s="572">
        <v>0</v>
      </c>
      <c r="AX18" s="572">
        <v>0</v>
      </c>
      <c r="AY18" s="572">
        <v>0</v>
      </c>
      <c r="AZ18" s="572">
        <v>0</v>
      </c>
      <c r="BA18" s="572">
        <v>0</v>
      </c>
      <c r="BB18" s="572">
        <v>0</v>
      </c>
      <c r="BC18" s="572">
        <v>0</v>
      </c>
      <c r="BD18" s="572">
        <v>0</v>
      </c>
      <c r="BE18" s="572">
        <v>0</v>
      </c>
      <c r="BF18" s="572">
        <v>0</v>
      </c>
      <c r="BG18" s="572">
        <v>0</v>
      </c>
      <c r="BH18" s="572">
        <v>0</v>
      </c>
      <c r="BI18" s="572">
        <v>0</v>
      </c>
      <c r="BJ18" s="572">
        <v>0</v>
      </c>
      <c r="BK18" s="572">
        <v>0</v>
      </c>
      <c r="BL18" s="572">
        <v>0</v>
      </c>
      <c r="BM18" s="572">
        <v>0</v>
      </c>
    </row>
    <row r="19" spans="1:65" ht="14.1" customHeight="1" x14ac:dyDescent="0.2">
      <c r="A19" s="573">
        <v>76</v>
      </c>
      <c r="B19" s="794" t="str">
        <f t="shared" si="0"/>
        <v xml:space="preserve"> </v>
      </c>
      <c r="C19" s="794" t="str">
        <f t="shared" si="0"/>
        <v xml:space="preserve"> </v>
      </c>
      <c r="D19" s="794">
        <f t="shared" si="0"/>
        <v>572.5</v>
      </c>
      <c r="E19" s="794">
        <f t="shared" si="1"/>
        <v>726.53</v>
      </c>
      <c r="F19" s="794" t="str">
        <f t="shared" si="2"/>
        <v xml:space="preserve"> </v>
      </c>
      <c r="G19" s="794">
        <f t="shared" si="3"/>
        <v>907.82</v>
      </c>
      <c r="H19" s="794">
        <f t="shared" si="3"/>
        <v>856.02</v>
      </c>
      <c r="I19" s="794">
        <f t="shared" si="3"/>
        <v>1070.04</v>
      </c>
      <c r="J19" s="794">
        <f t="shared" si="3"/>
        <v>1027.76</v>
      </c>
      <c r="K19" s="794">
        <f t="shared" si="3"/>
        <v>1234.98</v>
      </c>
      <c r="L19" s="794" t="str">
        <f t="shared" si="3"/>
        <v xml:space="preserve"> </v>
      </c>
      <c r="M19" s="794">
        <f t="shared" si="3"/>
        <v>1327.66</v>
      </c>
      <c r="N19" s="794" t="str">
        <f t="shared" si="3"/>
        <v xml:space="preserve"> </v>
      </c>
      <c r="O19" s="794">
        <f t="shared" si="3"/>
        <v>1552.57</v>
      </c>
      <c r="P19" s="794" t="str">
        <f t="shared" si="3"/>
        <v xml:space="preserve"> </v>
      </c>
      <c r="Q19" s="794" t="str">
        <f t="shared" si="3"/>
        <v xml:space="preserve"> </v>
      </c>
      <c r="R19" s="794" t="str">
        <f t="shared" si="3"/>
        <v xml:space="preserve"> </v>
      </c>
      <c r="S19" s="794">
        <f t="shared" si="3"/>
        <v>2010.58</v>
      </c>
      <c r="T19" s="794" t="str">
        <f t="shared" si="5"/>
        <v xml:space="preserve"> </v>
      </c>
      <c r="U19" s="794" t="str">
        <f t="shared" si="4"/>
        <v xml:space="preserve"> </v>
      </c>
      <c r="V19" s="794" t="str">
        <f t="shared" si="4"/>
        <v xml:space="preserve"> </v>
      </c>
      <c r="W19" s="794" t="str">
        <f t="shared" si="4"/>
        <v xml:space="preserve"> </v>
      </c>
      <c r="X19" s="794" t="str">
        <f t="shared" si="4"/>
        <v xml:space="preserve"> </v>
      </c>
      <c r="Y19" s="794" t="str">
        <f t="shared" si="4"/>
        <v xml:space="preserve"> </v>
      </c>
      <c r="Z19" s="794" t="str">
        <f t="shared" si="4"/>
        <v xml:space="preserve"> </v>
      </c>
      <c r="AA19" s="794" t="str">
        <f t="shared" si="4"/>
        <v xml:space="preserve"> </v>
      </c>
      <c r="AB19" s="794" t="str">
        <f t="shared" si="4"/>
        <v xml:space="preserve"> </v>
      </c>
      <c r="AC19" s="794" t="str">
        <f t="shared" si="4"/>
        <v xml:space="preserve"> </v>
      </c>
      <c r="AD19" s="794" t="str">
        <f t="shared" si="4"/>
        <v xml:space="preserve"> </v>
      </c>
      <c r="AE19" s="794" t="str">
        <f t="shared" si="4"/>
        <v xml:space="preserve"> </v>
      </c>
      <c r="AF19" s="794" t="str">
        <f t="shared" si="4"/>
        <v xml:space="preserve"> </v>
      </c>
      <c r="AG19" s="574"/>
      <c r="AH19" s="572">
        <v>76</v>
      </c>
      <c r="AI19" s="575">
        <v>0</v>
      </c>
      <c r="AJ19" s="575">
        <v>0</v>
      </c>
      <c r="AK19" s="575">
        <v>572.5</v>
      </c>
      <c r="AL19" s="575">
        <v>726.53</v>
      </c>
      <c r="AM19" s="575">
        <v>0</v>
      </c>
      <c r="AN19" s="572">
        <v>907.82</v>
      </c>
      <c r="AO19" s="572">
        <v>856.02</v>
      </c>
      <c r="AP19" s="572">
        <v>1070.04</v>
      </c>
      <c r="AQ19" s="572">
        <v>1027.76</v>
      </c>
      <c r="AR19" s="572">
        <v>1234.98</v>
      </c>
      <c r="AS19" s="572">
        <v>0</v>
      </c>
      <c r="AT19" s="572">
        <v>1327.66</v>
      </c>
      <c r="AU19" s="572">
        <v>0</v>
      </c>
      <c r="AV19" s="572">
        <v>1552.57</v>
      </c>
      <c r="AW19" s="572">
        <v>0</v>
      </c>
      <c r="AX19" s="572">
        <v>0</v>
      </c>
      <c r="AY19" s="572">
        <v>0</v>
      </c>
      <c r="AZ19" s="572">
        <v>2010.58</v>
      </c>
      <c r="BA19" s="572">
        <v>0</v>
      </c>
      <c r="BB19" s="572">
        <v>0</v>
      </c>
      <c r="BC19" s="572">
        <v>0</v>
      </c>
      <c r="BD19" s="572">
        <v>0</v>
      </c>
      <c r="BE19" s="572">
        <v>0</v>
      </c>
      <c r="BF19" s="572">
        <v>0</v>
      </c>
      <c r="BG19" s="572">
        <v>0</v>
      </c>
      <c r="BH19" s="572">
        <v>0</v>
      </c>
      <c r="BI19" s="572">
        <v>0</v>
      </c>
      <c r="BJ19" s="572">
        <v>0</v>
      </c>
      <c r="BK19" s="572">
        <v>0</v>
      </c>
      <c r="BL19" s="572">
        <v>0</v>
      </c>
      <c r="BM19" s="572">
        <v>0</v>
      </c>
    </row>
    <row r="20" spans="1:65" ht="14.1" customHeight="1" x14ac:dyDescent="0.2">
      <c r="A20" s="573">
        <v>83</v>
      </c>
      <c r="B20" s="794" t="str">
        <f t="shared" si="0"/>
        <v xml:space="preserve"> </v>
      </c>
      <c r="C20" s="794" t="str">
        <f t="shared" si="0"/>
        <v xml:space="preserve"> </v>
      </c>
      <c r="D20" s="794" t="str">
        <f t="shared" si="0"/>
        <v xml:space="preserve"> </v>
      </c>
      <c r="E20" s="794">
        <f t="shared" si="1"/>
        <v>737.43</v>
      </c>
      <c r="F20" s="794" t="str">
        <f t="shared" si="2"/>
        <v xml:space="preserve"> </v>
      </c>
      <c r="G20" s="794">
        <f t="shared" si="3"/>
        <v>914.63</v>
      </c>
      <c r="H20" s="794" t="str">
        <f t="shared" si="3"/>
        <v xml:space="preserve"> </v>
      </c>
      <c r="I20" s="794" t="str">
        <f t="shared" si="3"/>
        <v xml:space="preserve"> </v>
      </c>
      <c r="J20" s="794" t="str">
        <f t="shared" si="3"/>
        <v xml:space="preserve"> </v>
      </c>
      <c r="K20" s="794">
        <f t="shared" si="3"/>
        <v>1187.26</v>
      </c>
      <c r="L20" s="794" t="str">
        <f t="shared" si="3"/>
        <v xml:space="preserve"> </v>
      </c>
      <c r="M20" s="794">
        <f t="shared" si="3"/>
        <v>1387.63</v>
      </c>
      <c r="N20" s="794" t="str">
        <f t="shared" si="3"/>
        <v xml:space="preserve"> </v>
      </c>
      <c r="O20" s="794">
        <f t="shared" si="3"/>
        <v>1616.63</v>
      </c>
      <c r="P20" s="794" t="str">
        <f t="shared" si="3"/>
        <v xml:space="preserve"> </v>
      </c>
      <c r="Q20" s="794" t="str">
        <f t="shared" si="3"/>
        <v xml:space="preserve"> </v>
      </c>
      <c r="R20" s="794" t="str">
        <f t="shared" si="3"/>
        <v xml:space="preserve"> </v>
      </c>
      <c r="S20" s="794" t="str">
        <f t="shared" si="3"/>
        <v xml:space="preserve"> </v>
      </c>
      <c r="T20" s="794" t="str">
        <f t="shared" si="5"/>
        <v xml:space="preserve"> </v>
      </c>
      <c r="U20" s="794" t="str">
        <f t="shared" si="4"/>
        <v xml:space="preserve"> </v>
      </c>
      <c r="V20" s="794" t="str">
        <f t="shared" si="4"/>
        <v xml:space="preserve"> </v>
      </c>
      <c r="W20" s="794" t="str">
        <f t="shared" si="4"/>
        <v xml:space="preserve"> </v>
      </c>
      <c r="X20" s="794" t="str">
        <f t="shared" si="4"/>
        <v xml:space="preserve"> </v>
      </c>
      <c r="Y20" s="794" t="str">
        <f t="shared" si="4"/>
        <v xml:space="preserve"> </v>
      </c>
      <c r="Z20" s="794" t="str">
        <f t="shared" si="4"/>
        <v xml:space="preserve"> </v>
      </c>
      <c r="AA20" s="794" t="str">
        <f t="shared" si="4"/>
        <v xml:space="preserve"> </v>
      </c>
      <c r="AB20" s="794" t="str">
        <f t="shared" si="4"/>
        <v xml:space="preserve"> </v>
      </c>
      <c r="AC20" s="794" t="str">
        <f t="shared" si="4"/>
        <v xml:space="preserve"> </v>
      </c>
      <c r="AD20" s="794" t="str">
        <f t="shared" si="4"/>
        <v xml:space="preserve"> </v>
      </c>
      <c r="AE20" s="794" t="str">
        <f t="shared" si="4"/>
        <v xml:space="preserve"> </v>
      </c>
      <c r="AF20" s="794" t="str">
        <f t="shared" si="4"/>
        <v xml:space="preserve"> </v>
      </c>
      <c r="AG20" s="574"/>
      <c r="AH20" s="572">
        <v>83</v>
      </c>
      <c r="AI20" s="575">
        <v>0</v>
      </c>
      <c r="AJ20" s="575">
        <v>0</v>
      </c>
      <c r="AK20" s="575">
        <v>0</v>
      </c>
      <c r="AL20" s="575">
        <v>737.43</v>
      </c>
      <c r="AM20" s="575">
        <v>0</v>
      </c>
      <c r="AN20" s="572">
        <v>914.63</v>
      </c>
      <c r="AO20" s="572">
        <v>0</v>
      </c>
      <c r="AP20" s="572">
        <v>0</v>
      </c>
      <c r="AQ20" s="572">
        <v>0</v>
      </c>
      <c r="AR20" s="572">
        <v>1187.26</v>
      </c>
      <c r="AS20" s="572">
        <v>0</v>
      </c>
      <c r="AT20" s="572">
        <v>1387.63</v>
      </c>
      <c r="AU20" s="572">
        <v>0</v>
      </c>
      <c r="AV20" s="572">
        <v>1616.63</v>
      </c>
      <c r="AW20" s="572">
        <v>0</v>
      </c>
      <c r="AX20" s="572">
        <v>0</v>
      </c>
      <c r="AY20" s="572">
        <v>0</v>
      </c>
      <c r="AZ20" s="572">
        <v>0</v>
      </c>
      <c r="BA20" s="572">
        <v>0</v>
      </c>
      <c r="BB20" s="572">
        <v>0</v>
      </c>
      <c r="BC20" s="572">
        <v>0</v>
      </c>
      <c r="BD20" s="572">
        <v>0</v>
      </c>
      <c r="BE20" s="572">
        <v>0</v>
      </c>
      <c r="BF20" s="572">
        <v>0</v>
      </c>
      <c r="BG20" s="572">
        <v>0</v>
      </c>
      <c r="BH20" s="572">
        <v>0</v>
      </c>
      <c r="BI20" s="572">
        <v>0</v>
      </c>
      <c r="BJ20" s="572">
        <v>0</v>
      </c>
      <c r="BK20" s="572">
        <v>0</v>
      </c>
      <c r="BL20" s="572">
        <v>0</v>
      </c>
      <c r="BM20" s="572">
        <v>0</v>
      </c>
    </row>
    <row r="21" spans="1:65" ht="14.1" customHeight="1" x14ac:dyDescent="0.2">
      <c r="A21" s="573">
        <v>89</v>
      </c>
      <c r="B21" s="794">
        <f t="shared" si="0"/>
        <v>389.83</v>
      </c>
      <c r="C21" s="794">
        <f t="shared" si="0"/>
        <v>419.85</v>
      </c>
      <c r="D21" s="794">
        <f t="shared" si="0"/>
        <v>621.57000000000005</v>
      </c>
      <c r="E21" s="794">
        <f t="shared" si="3"/>
        <v>760.6</v>
      </c>
      <c r="F21" s="794">
        <f t="shared" si="3"/>
        <v>757.89</v>
      </c>
      <c r="G21" s="794">
        <f t="shared" si="3"/>
        <v>926.91</v>
      </c>
      <c r="H21" s="794">
        <f t="shared" si="3"/>
        <v>928.29</v>
      </c>
      <c r="I21" s="794">
        <f t="shared" si="3"/>
        <v>1089.1300000000001</v>
      </c>
      <c r="J21" s="794">
        <f t="shared" si="3"/>
        <v>1110.93</v>
      </c>
      <c r="K21" s="794">
        <f t="shared" si="3"/>
        <v>1251.33</v>
      </c>
      <c r="L21" s="794">
        <f t="shared" si="3"/>
        <v>1330.4</v>
      </c>
      <c r="M21" s="794">
        <f t="shared" si="3"/>
        <v>1532.11</v>
      </c>
      <c r="N21" s="794">
        <f t="shared" si="3"/>
        <v>1544.39</v>
      </c>
      <c r="O21" s="794">
        <f t="shared" si="3"/>
        <v>1654.8</v>
      </c>
      <c r="P21" s="794">
        <f t="shared" si="3"/>
        <v>1744.78</v>
      </c>
      <c r="Q21" s="794">
        <f t="shared" si="3"/>
        <v>1874.27</v>
      </c>
      <c r="R21" s="794">
        <f t="shared" si="3"/>
        <v>1995.58</v>
      </c>
      <c r="S21" s="794">
        <f t="shared" si="3"/>
        <v>2123.7199999999998</v>
      </c>
      <c r="T21" s="794" t="str">
        <f t="shared" si="5"/>
        <v xml:space="preserve"> </v>
      </c>
      <c r="U21" s="794" t="str">
        <f t="shared" si="4"/>
        <v xml:space="preserve"> </v>
      </c>
      <c r="V21" s="794" t="str">
        <f t="shared" si="4"/>
        <v xml:space="preserve"> </v>
      </c>
      <c r="W21" s="794" t="str">
        <f t="shared" si="4"/>
        <v xml:space="preserve"> </v>
      </c>
      <c r="X21" s="794" t="str">
        <f t="shared" si="4"/>
        <v xml:space="preserve"> </v>
      </c>
      <c r="Y21" s="794" t="str">
        <f t="shared" si="4"/>
        <v xml:space="preserve"> </v>
      </c>
      <c r="Z21" s="794" t="str">
        <f t="shared" si="4"/>
        <v xml:space="preserve"> </v>
      </c>
      <c r="AA21" s="794" t="str">
        <f t="shared" si="4"/>
        <v xml:space="preserve"> </v>
      </c>
      <c r="AB21" s="794" t="str">
        <f t="shared" si="4"/>
        <v xml:space="preserve"> </v>
      </c>
      <c r="AC21" s="794" t="str">
        <f t="shared" si="4"/>
        <v xml:space="preserve"> </v>
      </c>
      <c r="AD21" s="794" t="str">
        <f t="shared" si="4"/>
        <v xml:space="preserve"> </v>
      </c>
      <c r="AE21" s="794" t="str">
        <f t="shared" si="4"/>
        <v xml:space="preserve"> </v>
      </c>
      <c r="AF21" s="794" t="str">
        <f t="shared" si="4"/>
        <v xml:space="preserve"> </v>
      </c>
      <c r="AG21" s="574"/>
      <c r="AH21" s="572">
        <v>89</v>
      </c>
      <c r="AI21" s="575">
        <v>389.83</v>
      </c>
      <c r="AJ21" s="575">
        <v>419.85</v>
      </c>
      <c r="AK21" s="575">
        <v>621.57000000000005</v>
      </c>
      <c r="AL21" s="572">
        <v>760.6</v>
      </c>
      <c r="AM21" s="572">
        <v>757.89</v>
      </c>
      <c r="AN21" s="572">
        <v>926.91</v>
      </c>
      <c r="AO21" s="572">
        <v>928.29</v>
      </c>
      <c r="AP21" s="572">
        <v>1089.1300000000001</v>
      </c>
      <c r="AQ21" s="572">
        <v>1110.93</v>
      </c>
      <c r="AR21" s="572">
        <v>1251.33</v>
      </c>
      <c r="AS21" s="572">
        <v>1330.4</v>
      </c>
      <c r="AT21" s="572">
        <v>1532.11</v>
      </c>
      <c r="AU21" s="572">
        <v>1544.39</v>
      </c>
      <c r="AV21" s="572">
        <v>1654.8</v>
      </c>
      <c r="AW21" s="572">
        <v>1744.78</v>
      </c>
      <c r="AX21" s="572">
        <v>1874.27</v>
      </c>
      <c r="AY21" s="572">
        <v>1995.58</v>
      </c>
      <c r="AZ21" s="572">
        <v>2123.7199999999998</v>
      </c>
      <c r="BA21" s="572">
        <v>0</v>
      </c>
      <c r="BB21" s="572">
        <v>0</v>
      </c>
      <c r="BC21" s="572">
        <v>0</v>
      </c>
      <c r="BD21" s="572">
        <v>0</v>
      </c>
      <c r="BE21" s="572">
        <v>0</v>
      </c>
      <c r="BF21" s="572">
        <v>0</v>
      </c>
      <c r="BG21" s="572">
        <v>0</v>
      </c>
      <c r="BH21" s="572">
        <v>0</v>
      </c>
      <c r="BI21" s="572">
        <v>0</v>
      </c>
      <c r="BJ21" s="572">
        <v>0</v>
      </c>
      <c r="BK21" s="572">
        <v>0</v>
      </c>
      <c r="BL21" s="572">
        <v>0</v>
      </c>
      <c r="BM21" s="572">
        <v>0</v>
      </c>
    </row>
    <row r="22" spans="1:65" ht="14.1" customHeight="1" x14ac:dyDescent="0.2">
      <c r="A22" s="573">
        <v>102</v>
      </c>
      <c r="B22" s="794" t="str">
        <f t="shared" si="0"/>
        <v xml:space="preserve"> </v>
      </c>
      <c r="C22" s="794" t="str">
        <f t="shared" si="0"/>
        <v xml:space="preserve"> </v>
      </c>
      <c r="D22" s="794">
        <f t="shared" si="0"/>
        <v>632.48</v>
      </c>
      <c r="E22" s="794">
        <f t="shared" si="3"/>
        <v>763.33</v>
      </c>
      <c r="F22" s="794">
        <f t="shared" si="3"/>
        <v>850.56</v>
      </c>
      <c r="G22" s="794">
        <f t="shared" si="3"/>
        <v>937.82</v>
      </c>
      <c r="H22" s="794">
        <f t="shared" si="3"/>
        <v>1010.06</v>
      </c>
      <c r="I22" s="794">
        <f t="shared" si="3"/>
        <v>1123.19</v>
      </c>
      <c r="J22" s="794">
        <f t="shared" si="3"/>
        <v>1218.6199999999999</v>
      </c>
      <c r="K22" s="794">
        <f t="shared" si="3"/>
        <v>1319.48</v>
      </c>
      <c r="L22" s="794" t="str">
        <f t="shared" si="3"/>
        <v xml:space="preserve"> </v>
      </c>
      <c r="M22" s="794">
        <f t="shared" si="3"/>
        <v>1541.66</v>
      </c>
      <c r="N22" s="794" t="str">
        <f t="shared" si="3"/>
        <v xml:space="preserve"> </v>
      </c>
      <c r="O22" s="794">
        <f t="shared" si="3"/>
        <v>1792.48</v>
      </c>
      <c r="P22" s="794" t="str">
        <f t="shared" si="3"/>
        <v xml:space="preserve"> </v>
      </c>
      <c r="Q22" s="794" t="str">
        <f t="shared" si="3"/>
        <v xml:space="preserve"> </v>
      </c>
      <c r="R22" s="794">
        <f t="shared" si="3"/>
        <v>2125.09</v>
      </c>
      <c r="S22" s="794" t="str">
        <f t="shared" si="3"/>
        <v xml:space="preserve"> </v>
      </c>
      <c r="T22" s="794" t="str">
        <f t="shared" si="5"/>
        <v xml:space="preserve"> </v>
      </c>
      <c r="U22" s="794" t="str">
        <f t="shared" si="4"/>
        <v xml:space="preserve"> </v>
      </c>
      <c r="V22" s="794" t="str">
        <f t="shared" si="4"/>
        <v xml:space="preserve"> </v>
      </c>
      <c r="W22" s="794" t="str">
        <f t="shared" si="4"/>
        <v xml:space="preserve"> </v>
      </c>
      <c r="X22" s="794" t="str">
        <f t="shared" si="4"/>
        <v xml:space="preserve"> </v>
      </c>
      <c r="Y22" s="794" t="str">
        <f t="shared" si="4"/>
        <v xml:space="preserve"> </v>
      </c>
      <c r="Z22" s="794" t="str">
        <f t="shared" si="4"/>
        <v xml:space="preserve"> </v>
      </c>
      <c r="AA22" s="794" t="str">
        <f t="shared" si="4"/>
        <v xml:space="preserve"> </v>
      </c>
      <c r="AB22" s="794" t="str">
        <f t="shared" si="4"/>
        <v xml:space="preserve"> </v>
      </c>
      <c r="AC22" s="794" t="str">
        <f t="shared" si="4"/>
        <v xml:space="preserve"> </v>
      </c>
      <c r="AD22" s="794" t="str">
        <f t="shared" si="4"/>
        <v xml:space="preserve"> </v>
      </c>
      <c r="AE22" s="794" t="str">
        <f t="shared" si="4"/>
        <v xml:space="preserve"> </v>
      </c>
      <c r="AF22" s="794" t="str">
        <f t="shared" si="4"/>
        <v xml:space="preserve"> </v>
      </c>
      <c r="AG22" s="574"/>
      <c r="AH22" s="572">
        <v>102</v>
      </c>
      <c r="AI22" s="575">
        <v>0</v>
      </c>
      <c r="AJ22" s="575">
        <v>0</v>
      </c>
      <c r="AK22" s="575">
        <v>632.48</v>
      </c>
      <c r="AL22" s="572">
        <v>763.33</v>
      </c>
      <c r="AM22" s="572">
        <v>850.56</v>
      </c>
      <c r="AN22" s="572">
        <v>937.82</v>
      </c>
      <c r="AO22" s="572">
        <v>1010.06</v>
      </c>
      <c r="AP22" s="572">
        <v>1123.19</v>
      </c>
      <c r="AQ22" s="572">
        <v>1218.6199999999999</v>
      </c>
      <c r="AR22" s="572">
        <v>1319.48</v>
      </c>
      <c r="AS22" s="572">
        <v>0</v>
      </c>
      <c r="AT22" s="572">
        <v>1541.66</v>
      </c>
      <c r="AU22" s="572">
        <v>0</v>
      </c>
      <c r="AV22" s="572">
        <v>1792.48</v>
      </c>
      <c r="AW22" s="572">
        <v>0</v>
      </c>
      <c r="AX22" s="572">
        <v>0</v>
      </c>
      <c r="AY22" s="572">
        <v>2125.09</v>
      </c>
      <c r="AZ22" s="572">
        <v>0</v>
      </c>
      <c r="BA22" s="572">
        <v>0</v>
      </c>
      <c r="BB22" s="572">
        <v>0</v>
      </c>
      <c r="BC22" s="572">
        <v>0</v>
      </c>
      <c r="BD22" s="572">
        <v>0</v>
      </c>
      <c r="BE22" s="572">
        <v>0</v>
      </c>
      <c r="BF22" s="572">
        <v>0</v>
      </c>
      <c r="BG22" s="572">
        <v>0</v>
      </c>
      <c r="BH22" s="572">
        <v>0</v>
      </c>
      <c r="BI22" s="572">
        <v>0</v>
      </c>
      <c r="BJ22" s="572">
        <v>0</v>
      </c>
      <c r="BK22" s="572">
        <v>0</v>
      </c>
      <c r="BL22" s="572">
        <v>0</v>
      </c>
      <c r="BM22" s="572">
        <v>0</v>
      </c>
    </row>
    <row r="23" spans="1:65" ht="14.1" customHeight="1" x14ac:dyDescent="0.2">
      <c r="A23" s="573">
        <v>108</v>
      </c>
      <c r="B23" s="794">
        <f t="shared" si="0"/>
        <v>508.44</v>
      </c>
      <c r="C23" s="794" t="str">
        <f t="shared" si="0"/>
        <v xml:space="preserve"> </v>
      </c>
      <c r="D23" s="794">
        <f t="shared" si="3"/>
        <v>651.55999999999995</v>
      </c>
      <c r="E23" s="794">
        <f t="shared" si="3"/>
        <v>816.51</v>
      </c>
      <c r="F23" s="794" t="str">
        <f t="shared" si="3"/>
        <v xml:space="preserve"> </v>
      </c>
      <c r="G23" s="794">
        <f t="shared" si="3"/>
        <v>980.07</v>
      </c>
      <c r="H23" s="794" t="str">
        <f t="shared" si="3"/>
        <v xml:space="preserve"> </v>
      </c>
      <c r="I23" s="794">
        <f t="shared" si="3"/>
        <v>1143.6500000000001</v>
      </c>
      <c r="J23" s="794" t="str">
        <f t="shared" si="3"/>
        <v xml:space="preserve"> </v>
      </c>
      <c r="K23" s="794">
        <f t="shared" si="3"/>
        <v>1305.8499999999999</v>
      </c>
      <c r="L23" s="794" t="str">
        <f t="shared" si="3"/>
        <v xml:space="preserve"> </v>
      </c>
      <c r="M23" s="794">
        <f t="shared" si="3"/>
        <v>1616.63</v>
      </c>
      <c r="N23" s="794" t="str">
        <f t="shared" si="3"/>
        <v xml:space="preserve"> </v>
      </c>
      <c r="O23" s="794">
        <f t="shared" si="3"/>
        <v>1838.83</v>
      </c>
      <c r="P23" s="794" t="str">
        <f t="shared" si="3"/>
        <v xml:space="preserve"> </v>
      </c>
      <c r="Q23" s="794" t="str">
        <f t="shared" si="3"/>
        <v xml:space="preserve"> </v>
      </c>
      <c r="R23" s="794" t="str">
        <f t="shared" si="3"/>
        <v xml:space="preserve"> </v>
      </c>
      <c r="S23" s="794" t="str">
        <f t="shared" si="3"/>
        <v xml:space="preserve"> </v>
      </c>
      <c r="T23" s="794" t="str">
        <f t="shared" si="5"/>
        <v xml:space="preserve"> </v>
      </c>
      <c r="U23" s="794" t="str">
        <f t="shared" si="4"/>
        <v xml:space="preserve"> </v>
      </c>
      <c r="V23" s="794" t="str">
        <f t="shared" si="4"/>
        <v xml:space="preserve"> </v>
      </c>
      <c r="W23" s="794" t="str">
        <f t="shared" si="4"/>
        <v xml:space="preserve"> </v>
      </c>
      <c r="X23" s="794" t="str">
        <f t="shared" si="4"/>
        <v xml:space="preserve"> </v>
      </c>
      <c r="Y23" s="794" t="str">
        <f t="shared" si="4"/>
        <v xml:space="preserve"> </v>
      </c>
      <c r="Z23" s="794" t="str">
        <f t="shared" si="4"/>
        <v xml:space="preserve"> </v>
      </c>
      <c r="AA23" s="794" t="str">
        <f t="shared" si="4"/>
        <v xml:space="preserve"> </v>
      </c>
      <c r="AB23" s="794" t="str">
        <f t="shared" si="4"/>
        <v xml:space="preserve"> </v>
      </c>
      <c r="AC23" s="794" t="str">
        <f t="shared" si="4"/>
        <v xml:space="preserve"> </v>
      </c>
      <c r="AD23" s="794" t="str">
        <f t="shared" si="4"/>
        <v xml:space="preserve"> </v>
      </c>
      <c r="AE23" s="794" t="str">
        <f t="shared" si="4"/>
        <v xml:space="preserve"> </v>
      </c>
      <c r="AF23" s="794" t="str">
        <f t="shared" si="4"/>
        <v xml:space="preserve"> </v>
      </c>
      <c r="AG23" s="574"/>
      <c r="AH23" s="572">
        <v>108</v>
      </c>
      <c r="AI23" s="575">
        <v>508.44</v>
      </c>
      <c r="AJ23" s="575">
        <v>0</v>
      </c>
      <c r="AK23" s="572">
        <v>651.55999999999995</v>
      </c>
      <c r="AL23" s="572">
        <v>816.51</v>
      </c>
      <c r="AM23" s="572">
        <v>0</v>
      </c>
      <c r="AN23" s="572">
        <v>980.07</v>
      </c>
      <c r="AO23" s="572">
        <v>0</v>
      </c>
      <c r="AP23" s="572">
        <v>1143.6500000000001</v>
      </c>
      <c r="AQ23" s="572">
        <v>0</v>
      </c>
      <c r="AR23" s="572">
        <v>1305.8499999999999</v>
      </c>
      <c r="AS23" s="572">
        <v>0</v>
      </c>
      <c r="AT23" s="572">
        <v>1616.63</v>
      </c>
      <c r="AU23" s="572">
        <v>0</v>
      </c>
      <c r="AV23" s="572">
        <v>1838.83</v>
      </c>
      <c r="AW23" s="572">
        <v>0</v>
      </c>
      <c r="AX23" s="572">
        <v>0</v>
      </c>
      <c r="AY23" s="572">
        <v>0</v>
      </c>
      <c r="AZ23" s="572">
        <v>0</v>
      </c>
      <c r="BA23" s="572">
        <v>0</v>
      </c>
      <c r="BB23" s="572">
        <v>0</v>
      </c>
      <c r="BC23" s="572">
        <v>0</v>
      </c>
      <c r="BD23" s="572">
        <v>0</v>
      </c>
      <c r="BE23" s="572">
        <v>0</v>
      </c>
      <c r="BF23" s="572">
        <v>0</v>
      </c>
      <c r="BG23" s="572">
        <v>0</v>
      </c>
      <c r="BH23" s="572">
        <v>0</v>
      </c>
      <c r="BI23" s="572">
        <v>0</v>
      </c>
      <c r="BJ23" s="572">
        <v>0</v>
      </c>
      <c r="BK23" s="572">
        <v>0</v>
      </c>
      <c r="BL23" s="572">
        <v>0</v>
      </c>
      <c r="BM23" s="572">
        <v>0</v>
      </c>
    </row>
    <row r="24" spans="1:65" ht="14.1" customHeight="1" x14ac:dyDescent="0.2">
      <c r="A24" s="573">
        <v>114</v>
      </c>
      <c r="B24" s="794">
        <f t="shared" si="0"/>
        <v>538.42999999999995</v>
      </c>
      <c r="C24" s="794">
        <f t="shared" si="0"/>
        <v>613.41</v>
      </c>
      <c r="D24" s="794">
        <f t="shared" ref="D24:D36" si="6">IF(AK24&lt;&gt;0,AK24*(1-$AD$6)," ")</f>
        <v>673.36</v>
      </c>
      <c r="E24" s="794">
        <f t="shared" ref="E24:E36" si="7">IF(AL24&lt;&gt;0,AL24*(1-$AD$6)," ")</f>
        <v>845.13</v>
      </c>
      <c r="F24" s="794">
        <f t="shared" ref="F24:F36" si="8">IF(AM24&lt;&gt;0,AM24*(1-$AD$6)," ")</f>
        <v>924.19</v>
      </c>
      <c r="G24" s="794">
        <f t="shared" ref="G24:G36" si="9">IF(AN24&lt;&gt;0,AN24*(1-$AD$6)," ")</f>
        <v>1019.6</v>
      </c>
      <c r="H24" s="794">
        <f t="shared" ref="H24:H36" si="10">IF(AO24&lt;&gt;0,AO24*(1-$AD$6)," ")</f>
        <v>1117.76</v>
      </c>
      <c r="I24" s="794">
        <f t="shared" ref="I24:I36" si="11">IF(AP24&lt;&gt;0,AP24*(1-$AD$6)," ")</f>
        <v>1180.44</v>
      </c>
      <c r="J24" s="794">
        <f t="shared" ref="J24:J36" si="12">IF(AQ24&lt;&gt;0,AQ24*(1-$AD$6)," ")</f>
        <v>1305.8499999999999</v>
      </c>
      <c r="K24" s="794">
        <f t="shared" ref="K24:K36" si="13">IF(AR24&lt;&gt;0,AR24*(1-$AD$6)," ")</f>
        <v>1344.02</v>
      </c>
      <c r="L24" s="794">
        <f t="shared" ref="L24:L36" si="14">IF(AS24&lt;&gt;0,AS24*(1-$AD$6)," ")</f>
        <v>1530.77</v>
      </c>
      <c r="M24" s="794">
        <f t="shared" ref="M24:M36" si="15">IF(AT24&lt;&gt;0,AT24*(1-$AD$6)," ")</f>
        <v>1654.8</v>
      </c>
      <c r="N24" s="794">
        <f t="shared" ref="N24:N36" si="16">IF(AU24&lt;&gt;0,AU24*(1-$AD$6)," ")</f>
        <v>1773.38</v>
      </c>
      <c r="O24" s="794">
        <f t="shared" ref="O24:O36" si="17">IF(AV24&lt;&gt;0,AV24*(1-$AD$6)," ")</f>
        <v>1898.81</v>
      </c>
      <c r="P24" s="794" t="str">
        <f t="shared" ref="P24:P36" si="18">IF(AW24&lt;&gt;0,AW24*(1-$AD$6)," ")</f>
        <v xml:space="preserve"> </v>
      </c>
      <c r="Q24" s="794">
        <f t="shared" ref="Q24:Q36" si="19">IF(AX24&lt;&gt;0,AX24*(1-$AD$6)," ")</f>
        <v>2131.89</v>
      </c>
      <c r="R24" s="794">
        <f t="shared" ref="R24:R36" si="20">IF(AY24&lt;&gt;0,AY24*(1-$AD$6)," ")</f>
        <v>2287.29</v>
      </c>
      <c r="S24" s="794">
        <f t="shared" ref="S24:S36" si="21">IF(AZ24&lt;&gt;0,AZ24*(1-$AD$6)," ")</f>
        <v>2411.3200000000002</v>
      </c>
      <c r="T24" s="794">
        <f t="shared" si="5"/>
        <v>2588.5300000000002</v>
      </c>
      <c r="U24" s="794">
        <f t="shared" si="4"/>
        <v>2767.1</v>
      </c>
      <c r="V24" s="794" t="str">
        <f t="shared" si="4"/>
        <v xml:space="preserve"> </v>
      </c>
      <c r="W24" s="794" t="str">
        <f t="shared" si="4"/>
        <v xml:space="preserve"> </v>
      </c>
      <c r="X24" s="794" t="str">
        <f t="shared" si="4"/>
        <v xml:space="preserve"> </v>
      </c>
      <c r="Y24" s="794" t="str">
        <f t="shared" si="4"/>
        <v xml:space="preserve"> </v>
      </c>
      <c r="Z24" s="794" t="str">
        <f t="shared" si="4"/>
        <v xml:space="preserve"> </v>
      </c>
      <c r="AA24" s="794" t="str">
        <f t="shared" si="4"/>
        <v xml:space="preserve"> </v>
      </c>
      <c r="AB24" s="794" t="str">
        <f t="shared" si="4"/>
        <v xml:space="preserve"> </v>
      </c>
      <c r="AC24" s="794" t="str">
        <f t="shared" si="4"/>
        <v xml:space="preserve"> </v>
      </c>
      <c r="AD24" s="794" t="str">
        <f t="shared" si="4"/>
        <v xml:space="preserve"> </v>
      </c>
      <c r="AE24" s="794" t="str">
        <f t="shared" si="4"/>
        <v xml:space="preserve"> </v>
      </c>
      <c r="AF24" s="794" t="str">
        <f t="shared" si="4"/>
        <v xml:space="preserve"> </v>
      </c>
      <c r="AG24" s="574"/>
      <c r="AH24" s="572">
        <v>114</v>
      </c>
      <c r="AI24" s="575">
        <v>538.42999999999995</v>
      </c>
      <c r="AJ24" s="575">
        <v>613.41</v>
      </c>
      <c r="AK24" s="572">
        <v>673.36</v>
      </c>
      <c r="AL24" s="572">
        <v>845.13</v>
      </c>
      <c r="AM24" s="572">
        <v>924.19</v>
      </c>
      <c r="AN24" s="572">
        <v>1019.6</v>
      </c>
      <c r="AO24" s="572">
        <v>1117.76</v>
      </c>
      <c r="AP24" s="572">
        <v>1180.44</v>
      </c>
      <c r="AQ24" s="572">
        <v>1305.8499999999999</v>
      </c>
      <c r="AR24" s="572">
        <v>1344.02</v>
      </c>
      <c r="AS24" s="572">
        <v>1530.77</v>
      </c>
      <c r="AT24" s="572">
        <v>1654.8</v>
      </c>
      <c r="AU24" s="572">
        <v>1773.38</v>
      </c>
      <c r="AV24" s="572">
        <v>1898.81</v>
      </c>
      <c r="AW24" s="572">
        <v>0</v>
      </c>
      <c r="AX24" s="572">
        <v>2131.89</v>
      </c>
      <c r="AY24" s="572">
        <v>2287.29</v>
      </c>
      <c r="AZ24" s="572">
        <v>2411.3200000000002</v>
      </c>
      <c r="BA24" s="572">
        <v>2588.5300000000002</v>
      </c>
      <c r="BB24" s="572">
        <v>2767.1</v>
      </c>
      <c r="BC24" s="572">
        <v>0</v>
      </c>
      <c r="BD24" s="572">
        <v>0</v>
      </c>
      <c r="BE24" s="572">
        <v>0</v>
      </c>
      <c r="BF24" s="572">
        <v>0</v>
      </c>
      <c r="BG24" s="572">
        <v>0</v>
      </c>
      <c r="BH24" s="572">
        <v>0</v>
      </c>
      <c r="BI24" s="572">
        <v>0</v>
      </c>
      <c r="BJ24" s="572">
        <v>0</v>
      </c>
      <c r="BK24" s="572">
        <v>0</v>
      </c>
      <c r="BL24" s="572">
        <v>0</v>
      </c>
      <c r="BM24" s="572">
        <v>0</v>
      </c>
    </row>
    <row r="25" spans="1:65" ht="14.1" customHeight="1" x14ac:dyDescent="0.2">
      <c r="A25" s="573">
        <v>121</v>
      </c>
      <c r="B25" s="794" t="str">
        <f t="shared" si="0"/>
        <v xml:space="preserve"> </v>
      </c>
      <c r="C25" s="794">
        <f t="shared" si="0"/>
        <v>586.13</v>
      </c>
      <c r="D25" s="794">
        <f t="shared" si="6"/>
        <v>721.08</v>
      </c>
      <c r="E25" s="794">
        <f t="shared" si="7"/>
        <v>871.03</v>
      </c>
      <c r="F25" s="794" t="str">
        <f t="shared" si="8"/>
        <v xml:space="preserve"> </v>
      </c>
      <c r="G25" s="794">
        <f t="shared" si="9"/>
        <v>1057.78</v>
      </c>
      <c r="H25" s="794" t="str">
        <f t="shared" si="10"/>
        <v xml:space="preserve"> </v>
      </c>
      <c r="I25" s="794">
        <f t="shared" si="11"/>
        <v>1240.43</v>
      </c>
      <c r="J25" s="794">
        <f t="shared" si="12"/>
        <v>1353.57</v>
      </c>
      <c r="K25" s="794">
        <f t="shared" si="13"/>
        <v>1476.25</v>
      </c>
      <c r="L25" s="794" t="str">
        <f t="shared" si="14"/>
        <v xml:space="preserve"> </v>
      </c>
      <c r="M25" s="794">
        <f t="shared" si="15"/>
        <v>1717.51</v>
      </c>
      <c r="N25" s="794" t="str">
        <f t="shared" si="16"/>
        <v xml:space="preserve"> </v>
      </c>
      <c r="O25" s="794">
        <f t="shared" si="17"/>
        <v>1975.14</v>
      </c>
      <c r="P25" s="794" t="str">
        <f t="shared" si="18"/>
        <v xml:space="preserve"> </v>
      </c>
      <c r="Q25" s="794" t="str">
        <f t="shared" si="19"/>
        <v xml:space="preserve"> </v>
      </c>
      <c r="R25" s="794" t="str">
        <f t="shared" si="20"/>
        <v xml:space="preserve"> </v>
      </c>
      <c r="S25" s="794" t="str">
        <f t="shared" si="21"/>
        <v xml:space="preserve"> </v>
      </c>
      <c r="T25" s="794" t="str">
        <f t="shared" si="5"/>
        <v xml:space="preserve"> </v>
      </c>
      <c r="U25" s="794" t="str">
        <f t="shared" ref="U25:U36" si="22">IF(BB25&lt;&gt;0,BB25*(1-$AD$6)," ")</f>
        <v xml:space="preserve"> </v>
      </c>
      <c r="V25" s="794" t="str">
        <f t="shared" ref="V25:V36" si="23">IF(BC25&lt;&gt;0,BC25*(1-$AD$6)," ")</f>
        <v xml:space="preserve"> </v>
      </c>
      <c r="W25" s="794" t="str">
        <f t="shared" ref="W25:W36" si="24">IF(BD25&lt;&gt;0,BD25*(1-$AD$6)," ")</f>
        <v xml:space="preserve"> </v>
      </c>
      <c r="X25" s="794" t="str">
        <f t="shared" ref="X25:X36" si="25">IF(BE25&lt;&gt;0,BE25*(1-$AD$6)," ")</f>
        <v xml:space="preserve"> </v>
      </c>
      <c r="Y25" s="794" t="str">
        <f t="shared" ref="Y25:Y36" si="26">IF(BF25&lt;&gt;0,BF25*(1-$AD$6)," ")</f>
        <v xml:space="preserve"> </v>
      </c>
      <c r="Z25" s="794" t="str">
        <f t="shared" ref="Z25:Z36" si="27">IF(BG25&lt;&gt;0,BG25*(1-$AD$6)," ")</f>
        <v xml:space="preserve"> </v>
      </c>
      <c r="AA25" s="794" t="str">
        <f t="shared" ref="AA25:AA36" si="28">IF(BH25&lt;&gt;0,BH25*(1-$AD$6)," ")</f>
        <v xml:space="preserve"> </v>
      </c>
      <c r="AB25" s="794" t="str">
        <f t="shared" ref="AB25:AB36" si="29">IF(BI25&lt;&gt;0,BI25*(1-$AD$6)," ")</f>
        <v xml:space="preserve"> </v>
      </c>
      <c r="AC25" s="794" t="str">
        <f t="shared" ref="AC25:AC36" si="30">IF(BJ25&lt;&gt;0,BJ25*(1-$AD$6)," ")</f>
        <v xml:space="preserve"> </v>
      </c>
      <c r="AD25" s="794" t="str">
        <f t="shared" ref="AD25:AD36" si="31">IF(BK25&lt;&gt;0,BK25*(1-$AD$6)," ")</f>
        <v xml:space="preserve"> </v>
      </c>
      <c r="AE25" s="794" t="str">
        <f t="shared" ref="AE25:AE36" si="32">IF(BL25&lt;&gt;0,BL25*(1-$AD$6)," ")</f>
        <v xml:space="preserve"> </v>
      </c>
      <c r="AF25" s="794" t="str">
        <f t="shared" ref="AF25:AF36" si="33">IF(BM25&lt;&gt;0,BM25*(1-$AD$6)," ")</f>
        <v xml:space="preserve"> </v>
      </c>
      <c r="AG25" s="574"/>
      <c r="AH25" s="572">
        <v>121</v>
      </c>
      <c r="AI25" s="572">
        <v>0</v>
      </c>
      <c r="AJ25" s="575">
        <v>586.13</v>
      </c>
      <c r="AK25" s="572">
        <v>721.08</v>
      </c>
      <c r="AL25" s="572">
        <v>871.03</v>
      </c>
      <c r="AM25" s="572">
        <v>0</v>
      </c>
      <c r="AN25" s="572">
        <v>1057.78</v>
      </c>
      <c r="AO25" s="572">
        <v>0</v>
      </c>
      <c r="AP25" s="572">
        <v>1240.43</v>
      </c>
      <c r="AQ25" s="572">
        <v>1353.57</v>
      </c>
      <c r="AR25" s="572">
        <v>1476.25</v>
      </c>
      <c r="AS25" s="572">
        <v>0</v>
      </c>
      <c r="AT25" s="572">
        <v>1717.51</v>
      </c>
      <c r="AU25" s="572">
        <v>0</v>
      </c>
      <c r="AV25" s="572">
        <v>1975.14</v>
      </c>
      <c r="AW25" s="572">
        <v>0</v>
      </c>
      <c r="AX25" s="572">
        <v>0</v>
      </c>
      <c r="AY25" s="572">
        <v>0</v>
      </c>
      <c r="AZ25" s="572">
        <v>0</v>
      </c>
      <c r="BA25" s="572">
        <v>0</v>
      </c>
      <c r="BB25" s="572">
        <v>0</v>
      </c>
      <c r="BC25" s="572">
        <v>0</v>
      </c>
      <c r="BD25" s="572">
        <v>0</v>
      </c>
      <c r="BE25" s="572">
        <v>0</v>
      </c>
      <c r="BF25" s="572">
        <v>0</v>
      </c>
      <c r="BG25" s="572">
        <v>0</v>
      </c>
      <c r="BH25" s="572">
        <v>0</v>
      </c>
      <c r="BI25" s="572">
        <v>0</v>
      </c>
      <c r="BJ25" s="572">
        <v>0</v>
      </c>
      <c r="BK25" s="572">
        <v>0</v>
      </c>
      <c r="BL25" s="572">
        <v>0</v>
      </c>
      <c r="BM25" s="572">
        <v>0</v>
      </c>
    </row>
    <row r="26" spans="1:65" ht="14.1" customHeight="1" x14ac:dyDescent="0.2">
      <c r="A26" s="573">
        <v>127</v>
      </c>
      <c r="B26" s="794" t="str">
        <f t="shared" si="0"/>
        <v xml:space="preserve"> </v>
      </c>
      <c r="C26" s="794">
        <f t="shared" ref="C26:C36" si="34">IF(AJ26&lt;&gt;0,AJ26*(1-$AD$6)," ")</f>
        <v>606.59</v>
      </c>
      <c r="D26" s="794">
        <f t="shared" si="6"/>
        <v>751.08</v>
      </c>
      <c r="E26" s="794">
        <f t="shared" si="7"/>
        <v>906.46</v>
      </c>
      <c r="F26" s="794">
        <f t="shared" si="8"/>
        <v>1001.87</v>
      </c>
      <c r="G26" s="794">
        <f t="shared" si="9"/>
        <v>1102.75</v>
      </c>
      <c r="H26" s="794">
        <f t="shared" si="10"/>
        <v>1185.9100000000001</v>
      </c>
      <c r="I26" s="794">
        <f t="shared" si="11"/>
        <v>1289.5</v>
      </c>
      <c r="J26" s="794">
        <f t="shared" si="12"/>
        <v>1410.82</v>
      </c>
      <c r="K26" s="794">
        <f t="shared" si="13"/>
        <v>1523.96</v>
      </c>
      <c r="L26" s="794" t="str">
        <f t="shared" si="14"/>
        <v xml:space="preserve"> </v>
      </c>
      <c r="M26" s="794">
        <f t="shared" si="15"/>
        <v>1765.22</v>
      </c>
      <c r="N26" s="794" t="str">
        <f t="shared" si="16"/>
        <v xml:space="preserve"> </v>
      </c>
      <c r="O26" s="794">
        <f t="shared" si="17"/>
        <v>2039.21</v>
      </c>
      <c r="P26" s="794" t="str">
        <f t="shared" si="18"/>
        <v xml:space="preserve"> </v>
      </c>
      <c r="Q26" s="794" t="str">
        <f t="shared" si="19"/>
        <v xml:space="preserve"> </v>
      </c>
      <c r="R26" s="794" t="str">
        <f t="shared" si="20"/>
        <v xml:space="preserve"> </v>
      </c>
      <c r="S26" s="794">
        <f t="shared" si="21"/>
        <v>2561.2600000000002</v>
      </c>
      <c r="T26" s="794">
        <f t="shared" si="5"/>
        <v>2705.75</v>
      </c>
      <c r="U26" s="794" t="str">
        <f t="shared" si="22"/>
        <v xml:space="preserve"> </v>
      </c>
      <c r="V26" s="794" t="str">
        <f t="shared" si="23"/>
        <v xml:space="preserve"> </v>
      </c>
      <c r="W26" s="794" t="str">
        <f t="shared" si="24"/>
        <v xml:space="preserve"> </v>
      </c>
      <c r="X26" s="794" t="str">
        <f t="shared" si="25"/>
        <v xml:space="preserve"> </v>
      </c>
      <c r="Y26" s="794" t="str">
        <f t="shared" si="26"/>
        <v xml:space="preserve"> </v>
      </c>
      <c r="Z26" s="794" t="str">
        <f t="shared" si="27"/>
        <v xml:space="preserve"> </v>
      </c>
      <c r="AA26" s="794" t="str">
        <f t="shared" si="28"/>
        <v xml:space="preserve"> </v>
      </c>
      <c r="AB26" s="794" t="str">
        <f t="shared" si="29"/>
        <v xml:space="preserve"> </v>
      </c>
      <c r="AC26" s="794" t="str">
        <f t="shared" si="30"/>
        <v xml:space="preserve"> </v>
      </c>
      <c r="AD26" s="794" t="str">
        <f t="shared" si="31"/>
        <v xml:space="preserve"> </v>
      </c>
      <c r="AE26" s="794" t="str">
        <f t="shared" si="32"/>
        <v xml:space="preserve"> </v>
      </c>
      <c r="AF26" s="794" t="str">
        <f t="shared" si="33"/>
        <v xml:space="preserve"> </v>
      </c>
      <c r="AG26" s="574"/>
      <c r="AH26" s="572">
        <v>127</v>
      </c>
      <c r="AI26" s="572">
        <v>0</v>
      </c>
      <c r="AJ26" s="572">
        <v>606.59</v>
      </c>
      <c r="AK26" s="572">
        <v>751.08</v>
      </c>
      <c r="AL26" s="572">
        <v>906.46</v>
      </c>
      <c r="AM26" s="572">
        <v>1001.87</v>
      </c>
      <c r="AN26" s="572">
        <v>1102.75</v>
      </c>
      <c r="AO26" s="572">
        <v>1185.9100000000001</v>
      </c>
      <c r="AP26" s="572">
        <v>1289.5</v>
      </c>
      <c r="AQ26" s="572">
        <v>1410.82</v>
      </c>
      <c r="AR26" s="572">
        <v>1523.96</v>
      </c>
      <c r="AS26" s="572">
        <v>0</v>
      </c>
      <c r="AT26" s="572">
        <v>1765.22</v>
      </c>
      <c r="AU26" s="572">
        <v>0</v>
      </c>
      <c r="AV26" s="572">
        <v>2039.21</v>
      </c>
      <c r="AW26" s="572">
        <v>0</v>
      </c>
      <c r="AX26" s="572">
        <v>0</v>
      </c>
      <c r="AY26" s="572">
        <v>0</v>
      </c>
      <c r="AZ26" s="572">
        <v>2561.2600000000002</v>
      </c>
      <c r="BA26" s="572">
        <v>2705.75</v>
      </c>
      <c r="BB26" s="572">
        <v>0</v>
      </c>
      <c r="BC26" s="572">
        <v>0</v>
      </c>
      <c r="BD26" s="572">
        <v>0</v>
      </c>
      <c r="BE26" s="572">
        <v>0</v>
      </c>
      <c r="BF26" s="572">
        <v>0</v>
      </c>
      <c r="BG26" s="572">
        <v>0</v>
      </c>
      <c r="BH26" s="572">
        <v>0</v>
      </c>
      <c r="BI26" s="572">
        <v>0</v>
      </c>
      <c r="BJ26" s="572">
        <v>0</v>
      </c>
      <c r="BK26" s="572">
        <v>0</v>
      </c>
      <c r="BL26" s="572">
        <v>0</v>
      </c>
      <c r="BM26" s="572">
        <v>0</v>
      </c>
    </row>
    <row r="27" spans="1:65" ht="14.1" customHeight="1" x14ac:dyDescent="0.2">
      <c r="A27" s="573">
        <v>133</v>
      </c>
      <c r="B27" s="794">
        <f t="shared" si="0"/>
        <v>532.98</v>
      </c>
      <c r="C27" s="794">
        <f t="shared" si="34"/>
        <v>625.65</v>
      </c>
      <c r="D27" s="794">
        <f t="shared" si="6"/>
        <v>729.26</v>
      </c>
      <c r="E27" s="794">
        <f t="shared" si="7"/>
        <v>905.09</v>
      </c>
      <c r="F27" s="794" t="str">
        <f t="shared" si="8"/>
        <v xml:space="preserve"> </v>
      </c>
      <c r="G27" s="794">
        <f t="shared" si="9"/>
        <v>1068.68</v>
      </c>
      <c r="H27" s="794" t="str">
        <f t="shared" si="10"/>
        <v xml:space="preserve"> </v>
      </c>
      <c r="I27" s="794">
        <f t="shared" si="11"/>
        <v>1232.24</v>
      </c>
      <c r="J27" s="794" t="str">
        <f t="shared" si="12"/>
        <v xml:space="preserve"> </v>
      </c>
      <c r="K27" s="794">
        <f t="shared" si="13"/>
        <v>1394.47</v>
      </c>
      <c r="L27" s="794">
        <f t="shared" si="14"/>
        <v>1691.61</v>
      </c>
      <c r="M27" s="794">
        <f t="shared" si="15"/>
        <v>1819.75</v>
      </c>
      <c r="N27" s="794" t="str">
        <f t="shared" si="16"/>
        <v xml:space="preserve"> </v>
      </c>
      <c r="O27" s="794">
        <f t="shared" si="17"/>
        <v>2076.0100000000002</v>
      </c>
      <c r="P27" s="794" t="str">
        <f t="shared" si="18"/>
        <v xml:space="preserve"> </v>
      </c>
      <c r="Q27" s="794" t="str">
        <f t="shared" si="19"/>
        <v xml:space="preserve"> </v>
      </c>
      <c r="R27" s="794" t="str">
        <f t="shared" si="20"/>
        <v xml:space="preserve"> </v>
      </c>
      <c r="S27" s="794">
        <f t="shared" si="21"/>
        <v>2622.61</v>
      </c>
      <c r="T27" s="794" t="str">
        <f t="shared" si="5"/>
        <v xml:space="preserve"> </v>
      </c>
      <c r="U27" s="794" t="str">
        <f t="shared" si="22"/>
        <v xml:space="preserve"> </v>
      </c>
      <c r="V27" s="794" t="str">
        <f t="shared" si="23"/>
        <v xml:space="preserve"> </v>
      </c>
      <c r="W27" s="794" t="str">
        <f t="shared" si="24"/>
        <v xml:space="preserve"> </v>
      </c>
      <c r="X27" s="794" t="str">
        <f t="shared" si="25"/>
        <v xml:space="preserve"> </v>
      </c>
      <c r="Y27" s="794" t="str">
        <f t="shared" si="26"/>
        <v xml:space="preserve"> </v>
      </c>
      <c r="Z27" s="794" t="str">
        <f t="shared" si="27"/>
        <v xml:space="preserve"> </v>
      </c>
      <c r="AA27" s="794" t="str">
        <f t="shared" si="28"/>
        <v xml:space="preserve"> </v>
      </c>
      <c r="AB27" s="794" t="str">
        <f t="shared" si="29"/>
        <v xml:space="preserve"> </v>
      </c>
      <c r="AC27" s="794" t="str">
        <f t="shared" si="30"/>
        <v xml:space="preserve"> </v>
      </c>
      <c r="AD27" s="794" t="str">
        <f t="shared" si="31"/>
        <v xml:space="preserve"> </v>
      </c>
      <c r="AE27" s="794" t="str">
        <f t="shared" si="32"/>
        <v xml:space="preserve"> </v>
      </c>
      <c r="AF27" s="794" t="str">
        <f t="shared" si="33"/>
        <v xml:space="preserve"> </v>
      </c>
      <c r="AG27" s="574"/>
      <c r="AH27" s="572">
        <v>133</v>
      </c>
      <c r="AI27" s="572">
        <v>532.98</v>
      </c>
      <c r="AJ27" s="572">
        <v>625.65</v>
      </c>
      <c r="AK27" s="572">
        <v>729.26</v>
      </c>
      <c r="AL27" s="572">
        <v>905.09</v>
      </c>
      <c r="AM27" s="572">
        <v>0</v>
      </c>
      <c r="AN27" s="572">
        <v>1068.68</v>
      </c>
      <c r="AO27" s="572">
        <v>0</v>
      </c>
      <c r="AP27" s="572">
        <v>1232.24</v>
      </c>
      <c r="AQ27" s="572">
        <v>0</v>
      </c>
      <c r="AR27" s="572">
        <v>1394.47</v>
      </c>
      <c r="AS27" s="572">
        <v>1691.61</v>
      </c>
      <c r="AT27" s="572">
        <v>1819.75</v>
      </c>
      <c r="AU27" s="572">
        <v>0</v>
      </c>
      <c r="AV27" s="572">
        <v>2076.0100000000002</v>
      </c>
      <c r="AW27" s="572">
        <v>0</v>
      </c>
      <c r="AX27" s="572">
        <v>0</v>
      </c>
      <c r="AY27" s="572">
        <v>0</v>
      </c>
      <c r="AZ27" s="572">
        <v>2622.61</v>
      </c>
      <c r="BA27" s="572">
        <v>0</v>
      </c>
      <c r="BB27" s="572">
        <v>0</v>
      </c>
      <c r="BC27" s="572">
        <v>0</v>
      </c>
      <c r="BD27" s="572">
        <v>0</v>
      </c>
      <c r="BE27" s="572">
        <v>0</v>
      </c>
      <c r="BF27" s="572">
        <v>0</v>
      </c>
      <c r="BG27" s="572">
        <v>0</v>
      </c>
      <c r="BH27" s="572">
        <v>0</v>
      </c>
      <c r="BI27" s="572">
        <v>0</v>
      </c>
      <c r="BJ27" s="572">
        <v>0</v>
      </c>
      <c r="BK27" s="572">
        <v>0</v>
      </c>
      <c r="BL27" s="572">
        <v>0</v>
      </c>
      <c r="BM27" s="572">
        <v>0</v>
      </c>
    </row>
    <row r="28" spans="1:65" ht="14.1" customHeight="1" x14ac:dyDescent="0.2">
      <c r="A28" s="573">
        <v>140</v>
      </c>
      <c r="B28" s="794">
        <f t="shared" si="0"/>
        <v>564.34</v>
      </c>
      <c r="C28" s="794">
        <f t="shared" si="34"/>
        <v>666.55</v>
      </c>
      <c r="D28" s="794">
        <f t="shared" si="6"/>
        <v>821.96</v>
      </c>
      <c r="E28" s="794">
        <f t="shared" si="7"/>
        <v>980.07</v>
      </c>
      <c r="F28" s="794">
        <f t="shared" si="8"/>
        <v>1087.75</v>
      </c>
      <c r="G28" s="794">
        <f t="shared" si="9"/>
        <v>1189.99</v>
      </c>
      <c r="H28" s="794">
        <f t="shared" si="10"/>
        <v>1279.95</v>
      </c>
      <c r="I28" s="794">
        <f t="shared" si="11"/>
        <v>1390.37</v>
      </c>
      <c r="J28" s="794">
        <f t="shared" si="12"/>
        <v>1507.6</v>
      </c>
      <c r="K28" s="794">
        <f t="shared" si="13"/>
        <v>1627.54</v>
      </c>
      <c r="L28" s="794" t="str">
        <f t="shared" si="14"/>
        <v xml:space="preserve"> </v>
      </c>
      <c r="M28" s="794">
        <f t="shared" si="15"/>
        <v>1881.08</v>
      </c>
      <c r="N28" s="794" t="str">
        <f t="shared" si="16"/>
        <v xml:space="preserve"> </v>
      </c>
      <c r="O28" s="794">
        <f t="shared" si="17"/>
        <v>2152.34</v>
      </c>
      <c r="P28" s="794" t="str">
        <f t="shared" si="18"/>
        <v xml:space="preserve"> </v>
      </c>
      <c r="Q28" s="794">
        <f t="shared" si="19"/>
        <v>2399.0700000000002</v>
      </c>
      <c r="R28" s="794">
        <f t="shared" si="20"/>
        <v>2543.5500000000002</v>
      </c>
      <c r="S28" s="794">
        <f t="shared" si="21"/>
        <v>2700.3</v>
      </c>
      <c r="T28" s="794">
        <f t="shared" si="5"/>
        <v>2859.78</v>
      </c>
      <c r="U28" s="794" t="str">
        <f t="shared" si="22"/>
        <v xml:space="preserve"> </v>
      </c>
      <c r="V28" s="794" t="str">
        <f t="shared" si="23"/>
        <v xml:space="preserve"> </v>
      </c>
      <c r="W28" s="794">
        <f t="shared" si="24"/>
        <v>3366.86</v>
      </c>
      <c r="X28" s="794" t="str">
        <f t="shared" si="25"/>
        <v xml:space="preserve"> </v>
      </c>
      <c r="Y28" s="794" t="str">
        <f t="shared" si="26"/>
        <v xml:space="preserve"> </v>
      </c>
      <c r="Z28" s="794" t="str">
        <f t="shared" si="27"/>
        <v xml:space="preserve"> </v>
      </c>
      <c r="AA28" s="794" t="str">
        <f t="shared" si="28"/>
        <v xml:space="preserve"> </v>
      </c>
      <c r="AB28" s="794" t="str">
        <f t="shared" si="29"/>
        <v xml:space="preserve"> </v>
      </c>
      <c r="AC28" s="794" t="str">
        <f t="shared" si="30"/>
        <v xml:space="preserve"> </v>
      </c>
      <c r="AD28" s="794" t="str">
        <f t="shared" si="31"/>
        <v xml:space="preserve"> </v>
      </c>
      <c r="AE28" s="794" t="str">
        <f t="shared" si="32"/>
        <v xml:space="preserve"> </v>
      </c>
      <c r="AF28" s="794" t="str">
        <f t="shared" si="33"/>
        <v xml:space="preserve"> </v>
      </c>
      <c r="AG28" s="574"/>
      <c r="AH28" s="572">
        <v>140</v>
      </c>
      <c r="AI28" s="572">
        <v>564.34</v>
      </c>
      <c r="AJ28" s="572">
        <v>666.55</v>
      </c>
      <c r="AK28" s="572">
        <v>821.96</v>
      </c>
      <c r="AL28" s="572">
        <v>980.07</v>
      </c>
      <c r="AM28" s="572">
        <v>1087.75</v>
      </c>
      <c r="AN28" s="572">
        <v>1189.99</v>
      </c>
      <c r="AO28" s="572">
        <v>1279.95</v>
      </c>
      <c r="AP28" s="572">
        <v>1390.37</v>
      </c>
      <c r="AQ28" s="572">
        <v>1507.6</v>
      </c>
      <c r="AR28" s="572">
        <v>1627.54</v>
      </c>
      <c r="AS28" s="572">
        <v>0</v>
      </c>
      <c r="AT28" s="572">
        <v>1881.08</v>
      </c>
      <c r="AU28" s="572">
        <v>0</v>
      </c>
      <c r="AV28" s="572">
        <v>2152.34</v>
      </c>
      <c r="AW28" s="572">
        <v>0</v>
      </c>
      <c r="AX28" s="572">
        <v>2399.0700000000002</v>
      </c>
      <c r="AY28" s="572">
        <v>2543.5500000000002</v>
      </c>
      <c r="AZ28" s="572">
        <v>2700.3</v>
      </c>
      <c r="BA28" s="572">
        <v>2859.78</v>
      </c>
      <c r="BB28" s="572">
        <v>0</v>
      </c>
      <c r="BC28" s="572">
        <v>0</v>
      </c>
      <c r="BD28" s="572">
        <v>3366.86</v>
      </c>
      <c r="BE28" s="572">
        <v>0</v>
      </c>
      <c r="BF28" s="572">
        <v>0</v>
      </c>
      <c r="BG28" s="572">
        <v>0</v>
      </c>
      <c r="BH28" s="572">
        <v>0</v>
      </c>
      <c r="BI28" s="572">
        <v>0</v>
      </c>
      <c r="BJ28" s="572">
        <v>0</v>
      </c>
      <c r="BK28" s="572">
        <v>0</v>
      </c>
      <c r="BL28" s="572">
        <v>0</v>
      </c>
      <c r="BM28" s="572">
        <v>0</v>
      </c>
    </row>
    <row r="29" spans="1:65" ht="14.1" customHeight="1" x14ac:dyDescent="0.2">
      <c r="A29" s="573">
        <v>142</v>
      </c>
      <c r="B29" s="794">
        <f t="shared" si="0"/>
        <v>579.32000000000005</v>
      </c>
      <c r="C29" s="794">
        <f t="shared" si="34"/>
        <v>682.91</v>
      </c>
      <c r="D29" s="794">
        <f t="shared" si="6"/>
        <v>836.95</v>
      </c>
      <c r="E29" s="794">
        <f t="shared" si="7"/>
        <v>986.88</v>
      </c>
      <c r="F29" s="794" t="str">
        <f t="shared" si="8"/>
        <v xml:space="preserve"> </v>
      </c>
      <c r="G29" s="794">
        <f t="shared" si="9"/>
        <v>1211.8</v>
      </c>
      <c r="H29" s="794" t="str">
        <f t="shared" si="10"/>
        <v xml:space="preserve"> </v>
      </c>
      <c r="I29" s="794">
        <f t="shared" si="11"/>
        <v>1409.45</v>
      </c>
      <c r="J29" s="794" t="str">
        <f t="shared" si="12"/>
        <v xml:space="preserve"> </v>
      </c>
      <c r="K29" s="794">
        <f t="shared" si="13"/>
        <v>1647.99</v>
      </c>
      <c r="L29" s="794" t="str">
        <f t="shared" si="14"/>
        <v xml:space="preserve"> </v>
      </c>
      <c r="M29" s="794" t="str">
        <f t="shared" si="15"/>
        <v xml:space="preserve"> </v>
      </c>
      <c r="N29" s="794" t="str">
        <f t="shared" si="16"/>
        <v xml:space="preserve"> </v>
      </c>
      <c r="O29" s="794" t="str">
        <f t="shared" si="17"/>
        <v xml:space="preserve"> </v>
      </c>
      <c r="P29" s="794" t="str">
        <f t="shared" si="18"/>
        <v xml:space="preserve"> </v>
      </c>
      <c r="Q29" s="794" t="str">
        <f t="shared" si="19"/>
        <v xml:space="preserve"> </v>
      </c>
      <c r="R29" s="794" t="str">
        <f t="shared" si="20"/>
        <v xml:space="preserve"> </v>
      </c>
      <c r="S29" s="794" t="str">
        <f t="shared" si="21"/>
        <v xml:space="preserve"> </v>
      </c>
      <c r="T29" s="794" t="str">
        <f t="shared" si="5"/>
        <v xml:space="preserve"> </v>
      </c>
      <c r="U29" s="794" t="str">
        <f t="shared" si="22"/>
        <v xml:space="preserve"> </v>
      </c>
      <c r="V29" s="794" t="str">
        <f t="shared" si="23"/>
        <v xml:space="preserve"> </v>
      </c>
      <c r="W29" s="794" t="str">
        <f t="shared" si="24"/>
        <v xml:space="preserve"> </v>
      </c>
      <c r="X29" s="794" t="str">
        <f t="shared" si="25"/>
        <v xml:space="preserve"> </v>
      </c>
      <c r="Y29" s="794" t="str">
        <f t="shared" si="26"/>
        <v xml:space="preserve"> </v>
      </c>
      <c r="Z29" s="794" t="str">
        <f t="shared" si="27"/>
        <v xml:space="preserve"> </v>
      </c>
      <c r="AA29" s="794" t="str">
        <f t="shared" si="28"/>
        <v xml:space="preserve"> </v>
      </c>
      <c r="AB29" s="794" t="str">
        <f t="shared" si="29"/>
        <v xml:space="preserve"> </v>
      </c>
      <c r="AC29" s="794" t="str">
        <f t="shared" si="30"/>
        <v xml:space="preserve"> </v>
      </c>
      <c r="AD29" s="794" t="str">
        <f t="shared" si="31"/>
        <v xml:space="preserve"> </v>
      </c>
      <c r="AE29" s="794" t="str">
        <f t="shared" si="32"/>
        <v xml:space="preserve"> </v>
      </c>
      <c r="AF29" s="794" t="str">
        <f t="shared" si="33"/>
        <v xml:space="preserve"> </v>
      </c>
      <c r="AG29" s="574"/>
      <c r="AH29" s="572">
        <v>142</v>
      </c>
      <c r="AI29" s="572">
        <v>579.32000000000005</v>
      </c>
      <c r="AJ29" s="572">
        <v>682.91</v>
      </c>
      <c r="AK29" s="572">
        <v>836.95</v>
      </c>
      <c r="AL29" s="572">
        <v>986.88</v>
      </c>
      <c r="AM29" s="572">
        <v>0</v>
      </c>
      <c r="AN29" s="572">
        <v>1211.8</v>
      </c>
      <c r="AO29" s="572">
        <v>0</v>
      </c>
      <c r="AP29" s="572">
        <v>1409.45</v>
      </c>
      <c r="AQ29" s="572">
        <v>0</v>
      </c>
      <c r="AR29" s="572">
        <v>1647.99</v>
      </c>
      <c r="AS29" s="572">
        <v>0</v>
      </c>
      <c r="AT29" s="572">
        <v>0</v>
      </c>
      <c r="AU29" s="572">
        <v>0</v>
      </c>
      <c r="AV29" s="572">
        <v>0</v>
      </c>
      <c r="AW29" s="572">
        <v>0</v>
      </c>
      <c r="AX29" s="572">
        <v>0</v>
      </c>
      <c r="AY29" s="572">
        <v>0</v>
      </c>
      <c r="AZ29" s="572">
        <v>0</v>
      </c>
      <c r="BA29" s="572">
        <v>0</v>
      </c>
      <c r="BB29" s="572">
        <v>0</v>
      </c>
      <c r="BC29" s="572">
        <v>0</v>
      </c>
      <c r="BD29" s="572">
        <v>0</v>
      </c>
      <c r="BE29" s="572">
        <v>0</v>
      </c>
      <c r="BF29" s="572">
        <v>0</v>
      </c>
      <c r="BG29" s="572">
        <v>0</v>
      </c>
      <c r="BH29" s="572">
        <v>0</v>
      </c>
      <c r="BI29" s="572">
        <v>0</v>
      </c>
      <c r="BJ29" s="572">
        <v>0</v>
      </c>
      <c r="BK29" s="572">
        <v>0</v>
      </c>
      <c r="BL29" s="572">
        <v>0</v>
      </c>
      <c r="BM29" s="572">
        <v>0</v>
      </c>
    </row>
    <row r="30" spans="1:65" ht="14.1" customHeight="1" x14ac:dyDescent="0.2">
      <c r="A30" s="573">
        <v>151</v>
      </c>
      <c r="B30" s="794">
        <f t="shared" si="0"/>
        <v>620.21</v>
      </c>
      <c r="C30" s="794">
        <f t="shared" si="34"/>
        <v>722.44</v>
      </c>
      <c r="D30" s="794">
        <f t="shared" si="6"/>
        <v>884.66</v>
      </c>
      <c r="E30" s="794" t="str">
        <f t="shared" si="7"/>
        <v xml:space="preserve"> </v>
      </c>
      <c r="F30" s="794" t="str">
        <f t="shared" si="8"/>
        <v xml:space="preserve"> </v>
      </c>
      <c r="G30" s="794">
        <f t="shared" si="9"/>
        <v>1266.33</v>
      </c>
      <c r="H30" s="794">
        <f t="shared" si="10"/>
        <v>1353.57</v>
      </c>
      <c r="I30" s="794" t="str">
        <f t="shared" si="11"/>
        <v xml:space="preserve"> </v>
      </c>
      <c r="J30" s="794">
        <f t="shared" si="12"/>
        <v>1588.02</v>
      </c>
      <c r="K30" s="794">
        <f t="shared" si="13"/>
        <v>1728.41</v>
      </c>
      <c r="L30" s="794" t="str">
        <f t="shared" si="14"/>
        <v xml:space="preserve"> </v>
      </c>
      <c r="M30" s="794" t="str">
        <f t="shared" si="15"/>
        <v xml:space="preserve"> </v>
      </c>
      <c r="N30" s="794" t="str">
        <f t="shared" si="16"/>
        <v xml:space="preserve"> </v>
      </c>
      <c r="O30" s="794">
        <f t="shared" si="17"/>
        <v>2264.13</v>
      </c>
      <c r="P30" s="794" t="str">
        <f t="shared" si="18"/>
        <v xml:space="preserve"> </v>
      </c>
      <c r="Q30" s="794">
        <f t="shared" si="19"/>
        <v>2534.0100000000002</v>
      </c>
      <c r="R30" s="794" t="str">
        <f t="shared" si="20"/>
        <v xml:space="preserve"> </v>
      </c>
      <c r="S30" s="794">
        <f t="shared" si="21"/>
        <v>2828.42</v>
      </c>
      <c r="T30" s="794" t="str">
        <f t="shared" si="5"/>
        <v xml:space="preserve"> </v>
      </c>
      <c r="U30" s="794" t="str">
        <f t="shared" si="22"/>
        <v xml:space="preserve"> </v>
      </c>
      <c r="V30" s="794" t="str">
        <f t="shared" si="23"/>
        <v xml:space="preserve"> </v>
      </c>
      <c r="W30" s="794" t="str">
        <f t="shared" si="24"/>
        <v xml:space="preserve"> </v>
      </c>
      <c r="X30" s="794" t="str">
        <f t="shared" si="25"/>
        <v xml:space="preserve"> </v>
      </c>
      <c r="Y30" s="794" t="str">
        <f t="shared" si="26"/>
        <v xml:space="preserve"> </v>
      </c>
      <c r="Z30" s="794" t="str">
        <f t="shared" si="27"/>
        <v xml:space="preserve"> </v>
      </c>
      <c r="AA30" s="794" t="str">
        <f t="shared" si="28"/>
        <v xml:space="preserve"> </v>
      </c>
      <c r="AB30" s="794" t="str">
        <f t="shared" si="29"/>
        <v xml:space="preserve"> </v>
      </c>
      <c r="AC30" s="794" t="str">
        <f t="shared" si="30"/>
        <v xml:space="preserve"> </v>
      </c>
      <c r="AD30" s="794" t="str">
        <f t="shared" si="31"/>
        <v xml:space="preserve"> </v>
      </c>
      <c r="AE30" s="794" t="str">
        <f t="shared" si="32"/>
        <v xml:space="preserve"> </v>
      </c>
      <c r="AF30" s="794" t="str">
        <f t="shared" si="33"/>
        <v xml:space="preserve"> </v>
      </c>
      <c r="AG30" s="574"/>
      <c r="AH30" s="572">
        <v>151</v>
      </c>
      <c r="AI30" s="572">
        <v>620.21</v>
      </c>
      <c r="AJ30" s="572">
        <v>722.44</v>
      </c>
      <c r="AK30" s="572">
        <v>884.66</v>
      </c>
      <c r="AL30" s="572">
        <v>0</v>
      </c>
      <c r="AM30" s="572">
        <v>0</v>
      </c>
      <c r="AN30" s="572">
        <v>1266.33</v>
      </c>
      <c r="AO30" s="572">
        <v>1353.57</v>
      </c>
      <c r="AP30" s="572">
        <v>0</v>
      </c>
      <c r="AQ30" s="572">
        <v>1588.02</v>
      </c>
      <c r="AR30" s="572">
        <v>1728.41</v>
      </c>
      <c r="AS30" s="572">
        <v>0</v>
      </c>
      <c r="AT30" s="572">
        <v>0</v>
      </c>
      <c r="AU30" s="572">
        <v>0</v>
      </c>
      <c r="AV30" s="572">
        <v>2264.13</v>
      </c>
      <c r="AW30" s="572">
        <v>0</v>
      </c>
      <c r="AX30" s="572">
        <v>2534.0100000000002</v>
      </c>
      <c r="AY30" s="572">
        <v>0</v>
      </c>
      <c r="AZ30" s="572">
        <v>2828.42</v>
      </c>
      <c r="BA30" s="572">
        <v>0</v>
      </c>
      <c r="BB30" s="572">
        <v>0</v>
      </c>
      <c r="BC30" s="572">
        <v>0</v>
      </c>
      <c r="BD30" s="572">
        <v>0</v>
      </c>
      <c r="BE30" s="572">
        <v>0</v>
      </c>
      <c r="BF30" s="572">
        <v>0</v>
      </c>
      <c r="BG30" s="572">
        <v>0</v>
      </c>
      <c r="BH30" s="572">
        <v>0</v>
      </c>
      <c r="BI30" s="572">
        <v>0</v>
      </c>
      <c r="BJ30" s="572">
        <v>0</v>
      </c>
      <c r="BK30" s="572">
        <v>0</v>
      </c>
      <c r="BL30" s="572">
        <v>0</v>
      </c>
      <c r="BM30" s="572">
        <v>0</v>
      </c>
    </row>
    <row r="31" spans="1:65" ht="14.1" customHeight="1" x14ac:dyDescent="0.2">
      <c r="A31" s="573">
        <v>153</v>
      </c>
      <c r="B31" s="794">
        <f t="shared" si="0"/>
        <v>624.29999999999995</v>
      </c>
      <c r="C31" s="794">
        <f t="shared" si="34"/>
        <v>740.17</v>
      </c>
      <c r="D31" s="794">
        <f t="shared" si="6"/>
        <v>928.29</v>
      </c>
      <c r="E31" s="794">
        <f t="shared" si="7"/>
        <v>1094.57</v>
      </c>
      <c r="F31" s="794" t="str">
        <f t="shared" si="8"/>
        <v xml:space="preserve"> </v>
      </c>
      <c r="G31" s="794">
        <f t="shared" si="9"/>
        <v>1281.32</v>
      </c>
      <c r="H31" s="794">
        <f t="shared" si="10"/>
        <v>1369.92</v>
      </c>
      <c r="I31" s="794">
        <f t="shared" si="11"/>
        <v>1489.87</v>
      </c>
      <c r="J31" s="794">
        <f t="shared" si="12"/>
        <v>1613.92</v>
      </c>
      <c r="K31" s="794">
        <f t="shared" si="13"/>
        <v>1751.58</v>
      </c>
      <c r="L31" s="794" t="str">
        <f t="shared" si="14"/>
        <v xml:space="preserve"> </v>
      </c>
      <c r="M31" s="794" t="str">
        <f t="shared" si="15"/>
        <v xml:space="preserve"> </v>
      </c>
      <c r="N31" s="794" t="str">
        <f t="shared" si="16"/>
        <v xml:space="preserve"> </v>
      </c>
      <c r="O31" s="794">
        <f t="shared" si="17"/>
        <v>2288.64</v>
      </c>
      <c r="P31" s="794" t="str">
        <f t="shared" si="18"/>
        <v xml:space="preserve"> </v>
      </c>
      <c r="Q31" s="794" t="str">
        <f t="shared" si="19"/>
        <v xml:space="preserve"> </v>
      </c>
      <c r="R31" s="794" t="str">
        <f t="shared" si="20"/>
        <v xml:space="preserve"> </v>
      </c>
      <c r="S31" s="794" t="str">
        <f t="shared" si="21"/>
        <v xml:space="preserve"> </v>
      </c>
      <c r="T31" s="794">
        <f t="shared" si="5"/>
        <v>3005.63</v>
      </c>
      <c r="U31" s="794" t="str">
        <f t="shared" si="22"/>
        <v xml:space="preserve"> </v>
      </c>
      <c r="V31" s="794" t="str">
        <f t="shared" si="23"/>
        <v xml:space="preserve"> </v>
      </c>
      <c r="W31" s="794" t="str">
        <f t="shared" si="24"/>
        <v xml:space="preserve"> </v>
      </c>
      <c r="X31" s="794" t="str">
        <f t="shared" si="25"/>
        <v xml:space="preserve"> </v>
      </c>
      <c r="Y31" s="794" t="str">
        <f t="shared" si="26"/>
        <v xml:space="preserve"> </v>
      </c>
      <c r="Z31" s="794" t="str">
        <f t="shared" si="27"/>
        <v xml:space="preserve"> </v>
      </c>
      <c r="AA31" s="794" t="str">
        <f t="shared" si="28"/>
        <v xml:space="preserve"> </v>
      </c>
      <c r="AB31" s="794" t="str">
        <f t="shared" si="29"/>
        <v xml:space="preserve"> </v>
      </c>
      <c r="AC31" s="794" t="str">
        <f t="shared" si="30"/>
        <v xml:space="preserve"> </v>
      </c>
      <c r="AD31" s="794" t="str">
        <f t="shared" si="31"/>
        <v xml:space="preserve"> </v>
      </c>
      <c r="AE31" s="794" t="str">
        <f t="shared" si="32"/>
        <v xml:space="preserve"> </v>
      </c>
      <c r="AF31" s="794" t="str">
        <f t="shared" si="33"/>
        <v xml:space="preserve"> </v>
      </c>
      <c r="AG31" s="574"/>
      <c r="AH31" s="572">
        <v>153</v>
      </c>
      <c r="AI31" s="572">
        <v>624.29999999999995</v>
      </c>
      <c r="AJ31" s="572">
        <v>740.17</v>
      </c>
      <c r="AK31" s="572">
        <v>928.29</v>
      </c>
      <c r="AL31" s="572">
        <v>1094.57</v>
      </c>
      <c r="AM31" s="572">
        <v>0</v>
      </c>
      <c r="AN31" s="572">
        <v>1281.32</v>
      </c>
      <c r="AO31" s="572">
        <v>1369.92</v>
      </c>
      <c r="AP31" s="572">
        <v>1489.87</v>
      </c>
      <c r="AQ31" s="572">
        <v>1613.92</v>
      </c>
      <c r="AR31" s="572">
        <v>1751.58</v>
      </c>
      <c r="AS31" s="572">
        <v>0</v>
      </c>
      <c r="AT31" s="572">
        <v>0</v>
      </c>
      <c r="AU31" s="572">
        <v>0</v>
      </c>
      <c r="AV31" s="572">
        <v>2288.64</v>
      </c>
      <c r="AW31" s="572">
        <v>0</v>
      </c>
      <c r="AX31" s="572">
        <v>0</v>
      </c>
      <c r="AY31" s="572">
        <v>0</v>
      </c>
      <c r="AZ31" s="572">
        <v>0</v>
      </c>
      <c r="BA31" s="572">
        <v>3005.63</v>
      </c>
      <c r="BB31" s="572">
        <v>0</v>
      </c>
      <c r="BC31" s="572">
        <v>0</v>
      </c>
      <c r="BD31" s="572">
        <v>0</v>
      </c>
      <c r="BE31" s="572">
        <v>0</v>
      </c>
      <c r="BF31" s="572">
        <v>0</v>
      </c>
      <c r="BG31" s="572">
        <v>0</v>
      </c>
      <c r="BH31" s="572">
        <v>0</v>
      </c>
      <c r="BI31" s="572">
        <v>0</v>
      </c>
      <c r="BJ31" s="572">
        <v>0</v>
      </c>
      <c r="BK31" s="572">
        <v>0</v>
      </c>
      <c r="BL31" s="572">
        <v>0</v>
      </c>
      <c r="BM31" s="572">
        <v>0</v>
      </c>
    </row>
    <row r="32" spans="1:65" ht="14.1" customHeight="1" x14ac:dyDescent="0.2">
      <c r="A32" s="573">
        <v>155</v>
      </c>
      <c r="B32" s="794" t="str">
        <f t="shared" si="0"/>
        <v xml:space="preserve"> </v>
      </c>
      <c r="C32" s="794" t="str">
        <f t="shared" si="34"/>
        <v xml:space="preserve"> </v>
      </c>
      <c r="D32" s="794" t="str">
        <f t="shared" si="6"/>
        <v xml:space="preserve"> </v>
      </c>
      <c r="E32" s="794" t="str">
        <f t="shared" si="7"/>
        <v xml:space="preserve"> </v>
      </c>
      <c r="F32" s="794" t="str">
        <f t="shared" si="8"/>
        <v xml:space="preserve"> </v>
      </c>
      <c r="G32" s="794" t="str">
        <f t="shared" si="9"/>
        <v xml:space="preserve"> </v>
      </c>
      <c r="H32" s="794" t="str">
        <f t="shared" si="10"/>
        <v xml:space="preserve"> </v>
      </c>
      <c r="I32" s="794" t="str">
        <f t="shared" si="11"/>
        <v xml:space="preserve"> </v>
      </c>
      <c r="J32" s="794" t="str">
        <f t="shared" si="12"/>
        <v xml:space="preserve"> </v>
      </c>
      <c r="K32" s="794">
        <f t="shared" si="13"/>
        <v>1766.58</v>
      </c>
      <c r="L32" s="794" t="str">
        <f t="shared" si="14"/>
        <v xml:space="preserve"> </v>
      </c>
      <c r="M32" s="794" t="str">
        <f t="shared" si="15"/>
        <v xml:space="preserve"> </v>
      </c>
      <c r="N32" s="794" t="str">
        <f t="shared" si="16"/>
        <v xml:space="preserve"> </v>
      </c>
      <c r="O32" s="794" t="str">
        <f t="shared" si="17"/>
        <v xml:space="preserve"> </v>
      </c>
      <c r="P32" s="794" t="str">
        <f t="shared" si="18"/>
        <v xml:space="preserve"> </v>
      </c>
      <c r="Q32" s="794" t="str">
        <f t="shared" si="19"/>
        <v xml:space="preserve"> </v>
      </c>
      <c r="R32" s="794" t="str">
        <f t="shared" si="20"/>
        <v xml:space="preserve"> </v>
      </c>
      <c r="S32" s="794" t="str">
        <f t="shared" si="21"/>
        <v xml:space="preserve"> </v>
      </c>
      <c r="T32" s="794" t="str">
        <f t="shared" si="5"/>
        <v xml:space="preserve"> </v>
      </c>
      <c r="U32" s="794" t="str">
        <f t="shared" si="22"/>
        <v xml:space="preserve"> </v>
      </c>
      <c r="V32" s="794" t="str">
        <f t="shared" si="23"/>
        <v xml:space="preserve"> </v>
      </c>
      <c r="W32" s="794" t="str">
        <f t="shared" si="24"/>
        <v xml:space="preserve"> </v>
      </c>
      <c r="X32" s="794" t="str">
        <f t="shared" si="25"/>
        <v xml:space="preserve"> </v>
      </c>
      <c r="Y32" s="794" t="str">
        <f t="shared" si="26"/>
        <v xml:space="preserve"> </v>
      </c>
      <c r="Z32" s="794" t="str">
        <f t="shared" si="27"/>
        <v xml:space="preserve"> </v>
      </c>
      <c r="AA32" s="794" t="str">
        <f t="shared" si="28"/>
        <v xml:space="preserve"> </v>
      </c>
      <c r="AB32" s="794" t="str">
        <f t="shared" si="29"/>
        <v xml:space="preserve"> </v>
      </c>
      <c r="AC32" s="794" t="str">
        <f t="shared" si="30"/>
        <v xml:space="preserve"> </v>
      </c>
      <c r="AD32" s="794" t="str">
        <f t="shared" si="31"/>
        <v xml:space="preserve"> </v>
      </c>
      <c r="AE32" s="794" t="str">
        <f t="shared" si="32"/>
        <v xml:space="preserve"> </v>
      </c>
      <c r="AF32" s="794" t="str">
        <f t="shared" si="33"/>
        <v xml:space="preserve"> </v>
      </c>
      <c r="AG32" s="574"/>
      <c r="AH32" s="572">
        <v>155</v>
      </c>
      <c r="AI32" s="572">
        <v>0</v>
      </c>
      <c r="AJ32" s="572">
        <v>0</v>
      </c>
      <c r="AK32" s="572">
        <v>0</v>
      </c>
      <c r="AL32" s="572">
        <v>0</v>
      </c>
      <c r="AM32" s="572">
        <v>0</v>
      </c>
      <c r="AN32" s="572">
        <v>0</v>
      </c>
      <c r="AO32" s="572">
        <v>0</v>
      </c>
      <c r="AP32" s="572">
        <v>0</v>
      </c>
      <c r="AQ32" s="572">
        <v>0</v>
      </c>
      <c r="AR32" s="572">
        <v>1766.58</v>
      </c>
      <c r="AS32" s="572">
        <v>0</v>
      </c>
      <c r="AT32" s="572">
        <v>0</v>
      </c>
      <c r="AU32" s="572">
        <v>0</v>
      </c>
      <c r="AV32" s="572">
        <v>0</v>
      </c>
      <c r="AW32" s="572">
        <v>0</v>
      </c>
      <c r="AX32" s="572">
        <v>0</v>
      </c>
      <c r="AY32" s="572">
        <v>0</v>
      </c>
      <c r="AZ32" s="572">
        <v>0</v>
      </c>
      <c r="BA32" s="572">
        <v>0</v>
      </c>
      <c r="BB32" s="572">
        <v>0</v>
      </c>
      <c r="BC32" s="572">
        <v>0</v>
      </c>
      <c r="BD32" s="572">
        <v>0</v>
      </c>
      <c r="BE32" s="572">
        <v>0</v>
      </c>
      <c r="BF32" s="572">
        <v>0</v>
      </c>
      <c r="BG32" s="572">
        <v>0</v>
      </c>
      <c r="BH32" s="572">
        <v>0</v>
      </c>
      <c r="BI32" s="572">
        <v>0</v>
      </c>
      <c r="BJ32" s="572">
        <v>0</v>
      </c>
      <c r="BK32" s="572">
        <v>0</v>
      </c>
      <c r="BL32" s="572">
        <v>0</v>
      </c>
      <c r="BM32" s="572">
        <v>0</v>
      </c>
    </row>
    <row r="33" spans="1:65" ht="14.1" customHeight="1" x14ac:dyDescent="0.2">
      <c r="A33" s="573">
        <v>159</v>
      </c>
      <c r="B33" s="794">
        <f t="shared" si="0"/>
        <v>651.55999999999995</v>
      </c>
      <c r="C33" s="794">
        <f t="shared" si="34"/>
        <v>702</v>
      </c>
      <c r="D33" s="794">
        <f t="shared" si="6"/>
        <v>811.04</v>
      </c>
      <c r="E33" s="794">
        <f t="shared" si="7"/>
        <v>1001.87</v>
      </c>
      <c r="F33" s="794" t="str">
        <f t="shared" si="8"/>
        <v xml:space="preserve"> </v>
      </c>
      <c r="G33" s="794">
        <f t="shared" si="9"/>
        <v>1203.6199999999999</v>
      </c>
      <c r="H33" s="794" t="str">
        <f t="shared" si="10"/>
        <v xml:space="preserve"> </v>
      </c>
      <c r="I33" s="794">
        <f t="shared" si="11"/>
        <v>1364.46</v>
      </c>
      <c r="J33" s="794" t="str">
        <f t="shared" si="12"/>
        <v xml:space="preserve"> </v>
      </c>
      <c r="K33" s="794">
        <f t="shared" si="13"/>
        <v>1528.04</v>
      </c>
      <c r="L33" s="794" t="str">
        <f t="shared" si="14"/>
        <v xml:space="preserve"> </v>
      </c>
      <c r="M33" s="794">
        <f t="shared" si="15"/>
        <v>2050.1</v>
      </c>
      <c r="N33" s="794" t="str">
        <f t="shared" si="16"/>
        <v xml:space="preserve"> </v>
      </c>
      <c r="O33" s="794">
        <f t="shared" si="17"/>
        <v>2337.7199999999998</v>
      </c>
      <c r="P33" s="794" t="str">
        <f t="shared" si="18"/>
        <v xml:space="preserve"> </v>
      </c>
      <c r="Q33" s="794" t="str">
        <f t="shared" si="19"/>
        <v xml:space="preserve"> </v>
      </c>
      <c r="R33" s="794" t="str">
        <f t="shared" si="20"/>
        <v xml:space="preserve"> </v>
      </c>
      <c r="S33" s="794">
        <f t="shared" si="21"/>
        <v>2914.31</v>
      </c>
      <c r="T33" s="794" t="str">
        <f t="shared" si="5"/>
        <v xml:space="preserve"> </v>
      </c>
      <c r="U33" s="794" t="str">
        <f t="shared" si="22"/>
        <v xml:space="preserve"> </v>
      </c>
      <c r="V33" s="794" t="str">
        <f t="shared" si="23"/>
        <v xml:space="preserve"> </v>
      </c>
      <c r="W33" s="794" t="str">
        <f t="shared" si="24"/>
        <v xml:space="preserve"> </v>
      </c>
      <c r="X33" s="794" t="str">
        <f t="shared" si="25"/>
        <v xml:space="preserve"> </v>
      </c>
      <c r="Y33" s="794" t="str">
        <f t="shared" si="26"/>
        <v xml:space="preserve"> </v>
      </c>
      <c r="Z33" s="794" t="str">
        <f t="shared" si="27"/>
        <v xml:space="preserve"> </v>
      </c>
      <c r="AA33" s="794" t="str">
        <f t="shared" si="28"/>
        <v xml:space="preserve"> </v>
      </c>
      <c r="AB33" s="794" t="str">
        <f t="shared" si="29"/>
        <v xml:space="preserve"> </v>
      </c>
      <c r="AC33" s="794" t="str">
        <f t="shared" si="30"/>
        <v xml:space="preserve"> </v>
      </c>
      <c r="AD33" s="794" t="str">
        <f t="shared" si="31"/>
        <v xml:space="preserve"> </v>
      </c>
      <c r="AE33" s="794" t="str">
        <f t="shared" si="32"/>
        <v xml:space="preserve"> </v>
      </c>
      <c r="AF33" s="794" t="str">
        <f t="shared" si="33"/>
        <v xml:space="preserve"> </v>
      </c>
      <c r="AG33" s="574"/>
      <c r="AH33" s="572">
        <v>159</v>
      </c>
      <c r="AI33" s="572">
        <v>651.55999999999995</v>
      </c>
      <c r="AJ33" s="572">
        <v>702</v>
      </c>
      <c r="AK33" s="572">
        <v>811.04</v>
      </c>
      <c r="AL33" s="572">
        <v>1001.87</v>
      </c>
      <c r="AM33" s="572">
        <v>0</v>
      </c>
      <c r="AN33" s="572">
        <v>1203.6199999999999</v>
      </c>
      <c r="AO33" s="572">
        <v>0</v>
      </c>
      <c r="AP33" s="572">
        <v>1364.46</v>
      </c>
      <c r="AQ33" s="572">
        <v>0</v>
      </c>
      <c r="AR33" s="572">
        <v>1528.04</v>
      </c>
      <c r="AS33" s="572">
        <v>0</v>
      </c>
      <c r="AT33" s="572">
        <v>2050.1</v>
      </c>
      <c r="AU33" s="572">
        <v>0</v>
      </c>
      <c r="AV33" s="572">
        <v>2337.7199999999998</v>
      </c>
      <c r="AW33" s="572">
        <v>0</v>
      </c>
      <c r="AX33" s="572">
        <v>0</v>
      </c>
      <c r="AY33" s="572">
        <v>0</v>
      </c>
      <c r="AZ33" s="572">
        <v>2914.31</v>
      </c>
      <c r="BA33" s="572">
        <v>0</v>
      </c>
      <c r="BB33" s="572">
        <v>0</v>
      </c>
      <c r="BC33" s="572">
        <v>0</v>
      </c>
      <c r="BD33" s="572">
        <v>0</v>
      </c>
      <c r="BE33" s="572">
        <v>0</v>
      </c>
      <c r="BF33" s="572">
        <v>0</v>
      </c>
      <c r="BG33" s="572">
        <v>0</v>
      </c>
      <c r="BH33" s="572">
        <v>0</v>
      </c>
      <c r="BI33" s="572">
        <v>0</v>
      </c>
      <c r="BJ33" s="572">
        <v>0</v>
      </c>
      <c r="BK33" s="572">
        <v>0</v>
      </c>
      <c r="BL33" s="572">
        <v>0</v>
      </c>
      <c r="BM33" s="572">
        <v>0</v>
      </c>
    </row>
    <row r="34" spans="1:65" ht="14.1" customHeight="1" x14ac:dyDescent="0.2">
      <c r="A34" s="573">
        <v>163</v>
      </c>
      <c r="B34" s="794">
        <f>IF(AI34&lt;&gt;0,AI34*(1-$AD$6)," ")</f>
        <v>661.12</v>
      </c>
      <c r="C34" s="794" t="str">
        <f t="shared" si="34"/>
        <v xml:space="preserve"> </v>
      </c>
      <c r="D34" s="794">
        <f t="shared" si="6"/>
        <v>981.44</v>
      </c>
      <c r="E34" s="794">
        <f t="shared" si="7"/>
        <v>1155.9000000000001</v>
      </c>
      <c r="F34" s="794" t="str">
        <f t="shared" si="8"/>
        <v xml:space="preserve"> </v>
      </c>
      <c r="G34" s="794">
        <f t="shared" si="9"/>
        <v>1384.92</v>
      </c>
      <c r="H34" s="794" t="str">
        <f t="shared" si="10"/>
        <v xml:space="preserve"> </v>
      </c>
      <c r="I34" s="794" t="str">
        <f t="shared" si="11"/>
        <v xml:space="preserve"> </v>
      </c>
      <c r="J34" s="794" t="str">
        <f t="shared" si="12"/>
        <v xml:space="preserve"> </v>
      </c>
      <c r="K34" s="794" t="str">
        <f t="shared" si="13"/>
        <v xml:space="preserve"> </v>
      </c>
      <c r="L34" s="794" t="str">
        <f t="shared" si="14"/>
        <v xml:space="preserve"> </v>
      </c>
      <c r="M34" s="794" t="str">
        <f t="shared" si="15"/>
        <v xml:space="preserve"> </v>
      </c>
      <c r="N34" s="794" t="str">
        <f t="shared" si="16"/>
        <v xml:space="preserve"> </v>
      </c>
      <c r="O34" s="794" t="str">
        <f t="shared" si="17"/>
        <v xml:space="preserve"> </v>
      </c>
      <c r="P34" s="794" t="str">
        <f t="shared" si="18"/>
        <v xml:space="preserve"> </v>
      </c>
      <c r="Q34" s="794" t="str">
        <f t="shared" si="19"/>
        <v xml:space="preserve"> </v>
      </c>
      <c r="R34" s="794" t="str">
        <f t="shared" si="20"/>
        <v xml:space="preserve"> </v>
      </c>
      <c r="S34" s="794" t="str">
        <f t="shared" si="21"/>
        <v xml:space="preserve"> </v>
      </c>
      <c r="T34" s="794" t="str">
        <f>IF(BA34&lt;&gt;0,BA34*(1-$AD$6)," ")</f>
        <v xml:space="preserve"> </v>
      </c>
      <c r="U34" s="794" t="str">
        <f t="shared" si="22"/>
        <v xml:space="preserve"> </v>
      </c>
      <c r="V34" s="794" t="str">
        <f t="shared" si="23"/>
        <v xml:space="preserve"> </v>
      </c>
      <c r="W34" s="794" t="str">
        <f t="shared" si="24"/>
        <v xml:space="preserve"> </v>
      </c>
      <c r="X34" s="794" t="str">
        <f t="shared" si="25"/>
        <v xml:space="preserve"> </v>
      </c>
      <c r="Y34" s="794" t="str">
        <f t="shared" si="26"/>
        <v xml:space="preserve"> </v>
      </c>
      <c r="Z34" s="794" t="str">
        <f t="shared" si="27"/>
        <v xml:space="preserve"> </v>
      </c>
      <c r="AA34" s="794" t="str">
        <f t="shared" si="28"/>
        <v xml:space="preserve"> </v>
      </c>
      <c r="AB34" s="794" t="str">
        <f t="shared" si="29"/>
        <v xml:space="preserve"> </v>
      </c>
      <c r="AC34" s="794" t="str">
        <f t="shared" si="30"/>
        <v xml:space="preserve"> </v>
      </c>
      <c r="AD34" s="794" t="str">
        <f t="shared" si="31"/>
        <v xml:space="preserve"> </v>
      </c>
      <c r="AE34" s="794" t="str">
        <f t="shared" si="32"/>
        <v xml:space="preserve"> </v>
      </c>
      <c r="AF34" s="794" t="str">
        <f t="shared" si="33"/>
        <v xml:space="preserve"> </v>
      </c>
      <c r="AG34" s="574"/>
      <c r="AH34" s="572">
        <v>163</v>
      </c>
      <c r="AI34" s="572">
        <v>661.12</v>
      </c>
      <c r="AJ34" s="572">
        <v>0</v>
      </c>
      <c r="AK34" s="572">
        <v>981.44</v>
      </c>
      <c r="AL34" s="572">
        <v>1155.9000000000001</v>
      </c>
      <c r="AM34" s="572">
        <v>0</v>
      </c>
      <c r="AN34" s="572">
        <v>1384.92</v>
      </c>
      <c r="AO34" s="572">
        <v>0</v>
      </c>
      <c r="AP34" s="572">
        <v>0</v>
      </c>
      <c r="AQ34" s="572">
        <v>0</v>
      </c>
      <c r="AR34" s="572">
        <v>0</v>
      </c>
      <c r="AS34" s="572">
        <v>0</v>
      </c>
      <c r="AT34" s="572">
        <v>0</v>
      </c>
      <c r="AU34" s="572">
        <v>0</v>
      </c>
      <c r="AV34" s="572">
        <v>0</v>
      </c>
      <c r="AW34" s="572">
        <v>0</v>
      </c>
      <c r="AX34" s="572">
        <v>0</v>
      </c>
      <c r="AY34" s="572">
        <v>0</v>
      </c>
      <c r="AZ34" s="572">
        <v>0</v>
      </c>
      <c r="BA34" s="572">
        <v>0</v>
      </c>
      <c r="BB34" s="572">
        <v>0</v>
      </c>
      <c r="BC34" s="572">
        <v>0</v>
      </c>
      <c r="BD34" s="572">
        <v>0</v>
      </c>
      <c r="BE34" s="572">
        <v>0</v>
      </c>
      <c r="BF34" s="572">
        <v>0</v>
      </c>
      <c r="BG34" s="572">
        <v>0</v>
      </c>
      <c r="BH34" s="572">
        <v>0</v>
      </c>
      <c r="BI34" s="572">
        <v>0</v>
      </c>
      <c r="BJ34" s="572">
        <v>0</v>
      </c>
      <c r="BK34" s="572">
        <v>0</v>
      </c>
      <c r="BL34" s="572">
        <v>0</v>
      </c>
      <c r="BM34" s="572">
        <v>0</v>
      </c>
    </row>
    <row r="35" spans="1:65" ht="14.1" customHeight="1" x14ac:dyDescent="0.2">
      <c r="A35" s="573">
        <v>169</v>
      </c>
      <c r="B35" s="794">
        <f t="shared" si="0"/>
        <v>695.17</v>
      </c>
      <c r="C35" s="794">
        <f t="shared" si="34"/>
        <v>815.13</v>
      </c>
      <c r="D35" s="794">
        <f t="shared" si="6"/>
        <v>1000.52</v>
      </c>
      <c r="E35" s="794">
        <f t="shared" si="7"/>
        <v>1194.07</v>
      </c>
      <c r="F35" s="794">
        <f t="shared" si="8"/>
        <v>1293.5899999999999</v>
      </c>
      <c r="G35" s="794">
        <f t="shared" si="9"/>
        <v>1397.16</v>
      </c>
      <c r="H35" s="794">
        <f t="shared" si="10"/>
        <v>1499.4</v>
      </c>
      <c r="I35" s="794">
        <f t="shared" si="11"/>
        <v>1607.1</v>
      </c>
      <c r="J35" s="794">
        <f t="shared" si="12"/>
        <v>1743.41</v>
      </c>
      <c r="K35" s="794">
        <f t="shared" si="13"/>
        <v>1874.27</v>
      </c>
      <c r="L35" s="794">
        <f t="shared" si="14"/>
        <v>2010.58</v>
      </c>
      <c r="M35" s="794">
        <f t="shared" si="15"/>
        <v>2153.69</v>
      </c>
      <c r="N35" s="794">
        <f t="shared" si="16"/>
        <v>2295.48</v>
      </c>
      <c r="O35" s="794">
        <f t="shared" si="17"/>
        <v>2461.7600000000002</v>
      </c>
      <c r="P35" s="794">
        <f t="shared" si="18"/>
        <v>2569.46</v>
      </c>
      <c r="Q35" s="794">
        <f t="shared" si="19"/>
        <v>2713.95</v>
      </c>
      <c r="R35" s="794">
        <f t="shared" si="20"/>
        <v>2873.42</v>
      </c>
      <c r="S35" s="794">
        <f t="shared" si="21"/>
        <v>3039.72</v>
      </c>
      <c r="T35" s="794">
        <f t="shared" ref="T35:T36" si="35">IF(BA35&lt;&gt;0,BA35*(1-$AD$6)," ")</f>
        <v>3215.56</v>
      </c>
      <c r="U35" s="794">
        <f t="shared" si="22"/>
        <v>3384.58</v>
      </c>
      <c r="V35" s="794" t="str">
        <f t="shared" si="23"/>
        <v xml:space="preserve"> </v>
      </c>
      <c r="W35" s="794">
        <f t="shared" si="24"/>
        <v>3722.64</v>
      </c>
      <c r="X35" s="794">
        <f t="shared" si="25"/>
        <v>4190.16</v>
      </c>
      <c r="Y35" s="794" t="str">
        <f t="shared" si="26"/>
        <v xml:space="preserve"> </v>
      </c>
      <c r="Z35" s="794" t="str">
        <f t="shared" si="27"/>
        <v xml:space="preserve"> </v>
      </c>
      <c r="AA35" s="794" t="str">
        <f t="shared" si="28"/>
        <v xml:space="preserve"> </v>
      </c>
      <c r="AB35" s="794" t="str">
        <f t="shared" si="29"/>
        <v xml:space="preserve"> </v>
      </c>
      <c r="AC35" s="794">
        <f t="shared" si="30"/>
        <v>5068.0200000000004</v>
      </c>
      <c r="AD35" s="794">
        <f t="shared" si="31"/>
        <v>5282.03</v>
      </c>
      <c r="AE35" s="794" t="str">
        <f t="shared" si="32"/>
        <v xml:space="preserve"> </v>
      </c>
      <c r="AF35" s="794" t="str">
        <f t="shared" si="33"/>
        <v xml:space="preserve"> </v>
      </c>
      <c r="AG35" s="574"/>
      <c r="AH35" s="572">
        <v>169</v>
      </c>
      <c r="AI35" s="572">
        <v>695.17</v>
      </c>
      <c r="AJ35" s="572">
        <v>815.13</v>
      </c>
      <c r="AK35" s="572">
        <v>1000.52</v>
      </c>
      <c r="AL35" s="572">
        <v>1194.07</v>
      </c>
      <c r="AM35" s="572">
        <v>1293.5899999999999</v>
      </c>
      <c r="AN35" s="572">
        <v>1397.16</v>
      </c>
      <c r="AO35" s="572">
        <v>1499.4</v>
      </c>
      <c r="AP35" s="572">
        <v>1607.1</v>
      </c>
      <c r="AQ35" s="572">
        <v>1743.41</v>
      </c>
      <c r="AR35" s="572">
        <v>1874.27</v>
      </c>
      <c r="AS35" s="572">
        <v>2010.58</v>
      </c>
      <c r="AT35" s="572">
        <v>2153.69</v>
      </c>
      <c r="AU35" s="572">
        <v>2295.48</v>
      </c>
      <c r="AV35" s="572">
        <v>2461.7600000000002</v>
      </c>
      <c r="AW35" s="572">
        <v>2569.46</v>
      </c>
      <c r="AX35" s="572">
        <v>2713.95</v>
      </c>
      <c r="AY35" s="572">
        <v>2873.42</v>
      </c>
      <c r="AZ35" s="572">
        <v>3039.72</v>
      </c>
      <c r="BA35" s="572">
        <v>3215.56</v>
      </c>
      <c r="BB35" s="572">
        <v>3384.58</v>
      </c>
      <c r="BC35" s="572">
        <v>0</v>
      </c>
      <c r="BD35" s="572">
        <v>3722.64</v>
      </c>
      <c r="BE35" s="572">
        <v>4190.16</v>
      </c>
      <c r="BF35" s="572">
        <v>0</v>
      </c>
      <c r="BG35" s="572">
        <v>0</v>
      </c>
      <c r="BH35" s="572">
        <v>0</v>
      </c>
      <c r="BI35" s="572">
        <v>0</v>
      </c>
      <c r="BJ35" s="572">
        <v>5068.0200000000004</v>
      </c>
      <c r="BK35" s="572">
        <v>5282.03</v>
      </c>
      <c r="BL35" s="572">
        <v>0</v>
      </c>
      <c r="BM35" s="572">
        <v>0</v>
      </c>
    </row>
    <row r="36" spans="1:65" ht="14.1" customHeight="1" x14ac:dyDescent="0.2">
      <c r="A36" s="577">
        <v>171</v>
      </c>
      <c r="B36" s="796">
        <f t="shared" si="0"/>
        <v>716.99</v>
      </c>
      <c r="C36" s="796" t="str">
        <f t="shared" si="34"/>
        <v xml:space="preserve"> </v>
      </c>
      <c r="D36" s="796" t="str">
        <f t="shared" si="6"/>
        <v xml:space="preserve"> </v>
      </c>
      <c r="E36" s="796" t="str">
        <f t="shared" si="7"/>
        <v xml:space="preserve"> </v>
      </c>
      <c r="F36" s="796" t="str">
        <f t="shared" si="8"/>
        <v xml:space="preserve"> </v>
      </c>
      <c r="G36" s="796" t="str">
        <f t="shared" si="9"/>
        <v xml:space="preserve"> </v>
      </c>
      <c r="H36" s="796">
        <f t="shared" si="10"/>
        <v>1594.84</v>
      </c>
      <c r="I36" s="796" t="str">
        <f t="shared" si="11"/>
        <v xml:space="preserve"> </v>
      </c>
      <c r="J36" s="796" t="str">
        <f t="shared" si="12"/>
        <v xml:space="preserve"> </v>
      </c>
      <c r="K36" s="796" t="str">
        <f t="shared" si="13"/>
        <v xml:space="preserve"> </v>
      </c>
      <c r="L36" s="796" t="str">
        <f t="shared" si="14"/>
        <v xml:space="preserve"> </v>
      </c>
      <c r="M36" s="796" t="str">
        <f t="shared" si="15"/>
        <v xml:space="preserve"> </v>
      </c>
      <c r="N36" s="796" t="str">
        <f t="shared" si="16"/>
        <v xml:space="preserve"> </v>
      </c>
      <c r="O36" s="796" t="str">
        <f t="shared" si="17"/>
        <v xml:space="preserve"> </v>
      </c>
      <c r="P36" s="796" t="str">
        <f t="shared" si="18"/>
        <v xml:space="preserve"> </v>
      </c>
      <c r="Q36" s="796" t="str">
        <f t="shared" si="19"/>
        <v xml:space="preserve"> </v>
      </c>
      <c r="R36" s="796" t="str">
        <f t="shared" si="20"/>
        <v xml:space="preserve"> </v>
      </c>
      <c r="S36" s="796" t="str">
        <f t="shared" si="21"/>
        <v xml:space="preserve"> </v>
      </c>
      <c r="T36" s="796" t="str">
        <f t="shared" si="35"/>
        <v xml:space="preserve"> </v>
      </c>
      <c r="U36" s="796" t="str">
        <f t="shared" si="22"/>
        <v xml:space="preserve"> </v>
      </c>
      <c r="V36" s="796" t="str">
        <f t="shared" si="23"/>
        <v xml:space="preserve"> </v>
      </c>
      <c r="W36" s="796" t="str">
        <f t="shared" si="24"/>
        <v xml:space="preserve"> </v>
      </c>
      <c r="X36" s="796" t="str">
        <f t="shared" si="25"/>
        <v xml:space="preserve"> </v>
      </c>
      <c r="Y36" s="796" t="str">
        <f t="shared" si="26"/>
        <v xml:space="preserve"> </v>
      </c>
      <c r="Z36" s="796" t="str">
        <f t="shared" si="27"/>
        <v xml:space="preserve"> </v>
      </c>
      <c r="AA36" s="796" t="str">
        <f t="shared" si="28"/>
        <v xml:space="preserve"> </v>
      </c>
      <c r="AB36" s="796" t="str">
        <f t="shared" si="29"/>
        <v xml:space="preserve"> </v>
      </c>
      <c r="AC36" s="796" t="str">
        <f t="shared" si="30"/>
        <v xml:space="preserve"> </v>
      </c>
      <c r="AD36" s="796" t="str">
        <f t="shared" si="31"/>
        <v xml:space="preserve"> </v>
      </c>
      <c r="AE36" s="796" t="str">
        <f t="shared" si="32"/>
        <v xml:space="preserve"> </v>
      </c>
      <c r="AF36" s="796" t="str">
        <f t="shared" si="33"/>
        <v xml:space="preserve"> </v>
      </c>
      <c r="AG36" s="574"/>
      <c r="AH36" s="572">
        <v>171</v>
      </c>
      <c r="AI36" s="572">
        <v>716.99</v>
      </c>
      <c r="AJ36" s="572">
        <v>0</v>
      </c>
      <c r="AK36" s="572">
        <v>0</v>
      </c>
      <c r="AL36" s="572">
        <v>0</v>
      </c>
      <c r="AM36" s="572">
        <v>0</v>
      </c>
      <c r="AN36" s="572">
        <v>0</v>
      </c>
      <c r="AO36" s="572">
        <v>1594.84</v>
      </c>
      <c r="AP36" s="572">
        <v>0</v>
      </c>
      <c r="AQ36" s="572">
        <v>0</v>
      </c>
      <c r="AR36" s="572">
        <v>0</v>
      </c>
      <c r="AS36" s="572">
        <v>0</v>
      </c>
      <c r="AT36" s="572">
        <v>0</v>
      </c>
      <c r="AU36" s="572">
        <v>0</v>
      </c>
      <c r="AV36" s="572">
        <v>0</v>
      </c>
      <c r="AW36" s="572">
        <v>0</v>
      </c>
      <c r="AX36" s="572">
        <v>0</v>
      </c>
      <c r="AY36" s="572">
        <v>0</v>
      </c>
      <c r="AZ36" s="572">
        <v>0</v>
      </c>
      <c r="BA36" s="572">
        <v>0</v>
      </c>
      <c r="BB36" s="572">
        <v>0</v>
      </c>
      <c r="BC36" s="572">
        <v>0</v>
      </c>
      <c r="BD36" s="572">
        <v>0</v>
      </c>
      <c r="BE36" s="572">
        <v>0</v>
      </c>
      <c r="BF36" s="572">
        <v>0</v>
      </c>
      <c r="BG36" s="572">
        <v>0</v>
      </c>
      <c r="BH36" s="572">
        <v>0</v>
      </c>
      <c r="BI36" s="572">
        <v>0</v>
      </c>
      <c r="BJ36" s="572">
        <v>0</v>
      </c>
      <c r="BK36" s="572">
        <v>0</v>
      </c>
      <c r="BL36" s="572">
        <v>0</v>
      </c>
      <c r="BM36" s="572">
        <v>0</v>
      </c>
    </row>
    <row r="37" spans="1:65" s="579" customFormat="1" ht="14.1" customHeight="1" x14ac:dyDescent="0.2">
      <c r="A37" s="578" t="s">
        <v>279</v>
      </c>
      <c r="B37" s="558"/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AA37" s="558"/>
      <c r="AB37" s="580" t="s">
        <v>22</v>
      </c>
      <c r="AC37" s="558"/>
      <c r="AE37" s="581"/>
      <c r="AF37" s="581"/>
      <c r="AG37" s="581"/>
    </row>
    <row r="38" spans="1:65" s="579" customFormat="1" ht="14.1" customHeight="1" x14ac:dyDescent="0.2">
      <c r="A38" s="582" t="s">
        <v>21</v>
      </c>
      <c r="B38" s="580"/>
      <c r="C38" s="582"/>
      <c r="D38" s="580"/>
      <c r="E38" s="582"/>
      <c r="F38" s="580"/>
      <c r="G38" s="582"/>
      <c r="H38" s="581"/>
      <c r="I38" s="581"/>
      <c r="J38" s="581"/>
      <c r="K38" s="581"/>
      <c r="L38" s="581"/>
      <c r="M38" s="581"/>
      <c r="N38" s="581"/>
      <c r="O38" s="581"/>
      <c r="P38" s="581"/>
      <c r="Q38" s="581"/>
      <c r="R38" s="581"/>
      <c r="S38" s="581"/>
      <c r="T38" s="581"/>
      <c r="U38" s="558"/>
      <c r="V38" s="558"/>
      <c r="W38" s="486"/>
      <c r="X38" s="486"/>
      <c r="AA38" s="558"/>
      <c r="AB38" s="583" t="s">
        <v>24</v>
      </c>
      <c r="AC38" s="558"/>
      <c r="AE38" s="486"/>
      <c r="AF38" s="486"/>
      <c r="AG38" s="558"/>
    </row>
    <row r="39" spans="1:65" s="579" customFormat="1" ht="14.1" customHeight="1" x14ac:dyDescent="0.2">
      <c r="A39" s="1402" t="s">
        <v>23</v>
      </c>
      <c r="B39" s="1403"/>
      <c r="C39" s="1403"/>
      <c r="D39" s="1403"/>
      <c r="E39" s="1403"/>
      <c r="F39" s="1403"/>
      <c r="G39" s="1403"/>
      <c r="H39" s="1403"/>
      <c r="I39" s="1403"/>
      <c r="J39" s="1403"/>
      <c r="K39" s="1403"/>
      <c r="L39" s="1403"/>
      <c r="M39" s="1403"/>
      <c r="N39" s="1403"/>
      <c r="O39" s="1403"/>
      <c r="P39" s="1403"/>
      <c r="Q39" s="1403"/>
      <c r="R39" s="1403"/>
      <c r="S39" s="1403"/>
      <c r="T39" s="581"/>
      <c r="U39" s="558"/>
      <c r="V39" s="558"/>
      <c r="W39" s="486"/>
      <c r="X39" s="486"/>
      <c r="AA39" s="558"/>
      <c r="AB39" s="583" t="s">
        <v>26</v>
      </c>
      <c r="AC39" s="558"/>
      <c r="AE39" s="486"/>
      <c r="AF39" s="486"/>
      <c r="AG39" s="558"/>
    </row>
    <row r="40" spans="1:65" s="579" customFormat="1" ht="14.1" customHeight="1" x14ac:dyDescent="0.2">
      <c r="A40" s="1402" t="s">
        <v>25</v>
      </c>
      <c r="B40" s="1403"/>
      <c r="C40" s="1403"/>
      <c r="D40" s="1403"/>
      <c r="E40" s="1403"/>
      <c r="F40" s="1403"/>
      <c r="G40" s="1403"/>
      <c r="H40" s="1403"/>
      <c r="I40" s="1403"/>
      <c r="J40" s="1403"/>
      <c r="K40" s="1403"/>
      <c r="L40" s="1403"/>
      <c r="M40" s="1403"/>
      <c r="N40" s="1403"/>
      <c r="O40" s="1403"/>
      <c r="P40" s="1403"/>
      <c r="Q40" s="1403"/>
      <c r="R40" s="1403"/>
      <c r="S40" s="1403"/>
      <c r="T40" s="581"/>
      <c r="U40" s="558"/>
      <c r="V40" s="558"/>
      <c r="W40" s="486"/>
      <c r="X40" s="486"/>
      <c r="AA40" s="558"/>
      <c r="AB40" s="583" t="s">
        <v>28</v>
      </c>
      <c r="AC40" s="558"/>
      <c r="AE40" s="486"/>
      <c r="AF40" s="486"/>
      <c r="AG40" s="558"/>
    </row>
    <row r="41" spans="1:65" s="579" customFormat="1" ht="14.1" customHeight="1" x14ac:dyDescent="0.2">
      <c r="A41" s="1404" t="s">
        <v>27</v>
      </c>
      <c r="B41" s="1405"/>
      <c r="C41" s="1405"/>
      <c r="D41" s="1405"/>
      <c r="E41" s="1405"/>
      <c r="F41" s="1405"/>
      <c r="G41" s="1405"/>
      <c r="H41" s="1405"/>
      <c r="I41" s="1405"/>
      <c r="J41" s="1405"/>
      <c r="K41" s="1405"/>
      <c r="L41" s="1405"/>
      <c r="M41" s="1405"/>
      <c r="N41" s="1405"/>
      <c r="O41" s="1405"/>
      <c r="P41" s="1405"/>
      <c r="Q41" s="1405"/>
      <c r="R41" s="1405"/>
      <c r="S41" s="1405"/>
      <c r="T41" s="581"/>
      <c r="U41" s="558"/>
      <c r="V41" s="558"/>
      <c r="W41" s="486"/>
      <c r="X41" s="486"/>
      <c r="AA41" s="558"/>
      <c r="AB41" s="583" t="s">
        <v>29</v>
      </c>
      <c r="AC41" s="558"/>
      <c r="AE41" s="486"/>
      <c r="AF41" s="486"/>
      <c r="AG41" s="558"/>
    </row>
    <row r="42" spans="1:65" s="579" customFormat="1" ht="14.1" customHeight="1" x14ac:dyDescent="0.2">
      <c r="A42" s="243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581"/>
      <c r="U42" s="558"/>
      <c r="V42" s="558"/>
      <c r="W42" s="486"/>
      <c r="X42" s="486"/>
      <c r="AA42" s="558"/>
      <c r="AB42" s="583" t="s">
        <v>30</v>
      </c>
      <c r="AC42" s="558"/>
      <c r="AE42" s="486"/>
      <c r="AF42" s="486"/>
      <c r="AG42" s="558"/>
    </row>
    <row r="43" spans="1:65" ht="14.1" customHeight="1" x14ac:dyDescent="0.2">
      <c r="A43" s="584">
        <v>178</v>
      </c>
      <c r="B43" s="795">
        <f t="shared" ref="B43:B72" si="36">IF(AI43&lt;&gt;0,AI43*(1-$AD$6)," ")</f>
        <v>740.17</v>
      </c>
      <c r="C43" s="795">
        <f t="shared" ref="C43:C72" si="37">IF(AJ43&lt;&gt;0,AJ43*(1-$AD$6)," ")</f>
        <v>866.92</v>
      </c>
      <c r="D43" s="795">
        <f t="shared" ref="D43:D72" si="38">IF(AK43&lt;&gt;0,AK43*(1-$AD$6)," ")</f>
        <v>1082.29</v>
      </c>
      <c r="E43" s="795">
        <f t="shared" ref="E43:E72" si="39">IF(AL43&lt;&gt;0,AL43*(1-$AD$6)," ")</f>
        <v>1293.5899999999999</v>
      </c>
      <c r="F43" s="795" t="str">
        <f t="shared" ref="F43:F72" si="40">IF(AM43&lt;&gt;0,AM43*(1-$AD$6)," ")</f>
        <v xml:space="preserve"> </v>
      </c>
      <c r="G43" s="795">
        <f t="shared" ref="G43:G72" si="41">IF(AN43&lt;&gt;0,AN43*(1-$AD$6)," ")</f>
        <v>1465.35</v>
      </c>
      <c r="H43" s="795" t="str">
        <f t="shared" ref="H43:H72" si="42">IF(AO43&lt;&gt;0,AO43*(1-$AD$6)," ")</f>
        <v xml:space="preserve"> </v>
      </c>
      <c r="I43" s="795">
        <f t="shared" ref="I43:I72" si="43">IF(AP43&lt;&gt;0,AP43*(1-$AD$6)," ")</f>
        <v>1684.8</v>
      </c>
      <c r="J43" s="795">
        <f t="shared" ref="J43:J72" si="44">IF(AQ43&lt;&gt;0,AQ43*(1-$AD$6)," ")</f>
        <v>1811.56</v>
      </c>
      <c r="K43" s="795">
        <f t="shared" ref="K43:K72" si="45">IF(AR43&lt;&gt;0,AR43*(1-$AD$6)," ")</f>
        <v>1946.51</v>
      </c>
      <c r="L43" s="795" t="str">
        <f t="shared" ref="L43:L72" si="46">IF(AS43&lt;&gt;0,AS43*(1-$AD$6)," ")</f>
        <v xml:space="preserve"> </v>
      </c>
      <c r="M43" s="795" t="str">
        <f t="shared" ref="M43:M72" si="47">IF(AT43&lt;&gt;0,AT43*(1-$AD$6)," ")</f>
        <v xml:space="preserve"> </v>
      </c>
      <c r="N43" s="795" t="str">
        <f t="shared" ref="N43:N72" si="48">IF(AU43&lt;&gt;0,AU43*(1-$AD$6)," ")</f>
        <v xml:space="preserve"> </v>
      </c>
      <c r="O43" s="795">
        <f t="shared" ref="O43:O72" si="49">IF(AV43&lt;&gt;0,AV43*(1-$AD$6)," ")</f>
        <v>2549.0100000000002</v>
      </c>
      <c r="P43" s="795" t="str">
        <f t="shared" ref="P43:P72" si="50">IF(AW43&lt;&gt;0,AW43*(1-$AD$6)," ")</f>
        <v xml:space="preserve"> </v>
      </c>
      <c r="Q43" s="795" t="str">
        <f t="shared" ref="Q43:Q72" si="51">IF(AX43&lt;&gt;0,AX43*(1-$AD$6)," ")</f>
        <v xml:space="preserve"> </v>
      </c>
      <c r="R43" s="795" t="str">
        <f t="shared" ref="R43:R72" si="52">IF(AY43&lt;&gt;0,AY43*(1-$AD$6)," ")</f>
        <v xml:space="preserve"> </v>
      </c>
      <c r="S43" s="795">
        <f t="shared" ref="S43:S72" si="53">IF(AZ43&lt;&gt;0,AZ43*(1-$AD$6)," ")</f>
        <v>3128.33</v>
      </c>
      <c r="T43" s="795" t="str">
        <f t="shared" ref="T43:T72" si="54">IF(BA43&lt;&gt;0,BA43*(1-$AD$6)," ")</f>
        <v xml:space="preserve"> </v>
      </c>
      <c r="U43" s="795" t="str">
        <f t="shared" ref="U43:U72" si="55">IF(BB43&lt;&gt;0,BB43*(1-$AD$6)," ")</f>
        <v xml:space="preserve"> </v>
      </c>
      <c r="V43" s="795" t="str">
        <f t="shared" ref="V43:V72" si="56">IF(BC43&lt;&gt;0,BC43*(1-$AD$6)," ")</f>
        <v xml:space="preserve"> </v>
      </c>
      <c r="W43" s="795" t="str">
        <f t="shared" ref="W43:W72" si="57">IF(BD43&lt;&gt;0,BD43*(1-$AD$6)," ")</f>
        <v xml:space="preserve"> </v>
      </c>
      <c r="X43" s="795" t="str">
        <f t="shared" ref="X43:X72" si="58">IF(BE43&lt;&gt;0,BE43*(1-$AD$6)," ")</f>
        <v xml:space="preserve"> </v>
      </c>
      <c r="Y43" s="795" t="str">
        <f t="shared" ref="Y43:Y72" si="59">IF(BF43&lt;&gt;0,BF43*(1-$AD$6)," ")</f>
        <v xml:space="preserve"> </v>
      </c>
      <c r="Z43" s="795" t="str">
        <f t="shared" ref="Z43:Z72" si="60">IF(BG43&lt;&gt;0,BG43*(1-$AD$6)," ")</f>
        <v xml:space="preserve"> </v>
      </c>
      <c r="AA43" s="795" t="str">
        <f t="shared" ref="AA43:AA72" si="61">IF(BH43&lt;&gt;0,BH43*(1-$AD$6)," ")</f>
        <v xml:space="preserve"> </v>
      </c>
      <c r="AB43" s="795" t="str">
        <f t="shared" ref="AB43:AB72" si="62">IF(BI43&lt;&gt;0,BI43*(1-$AD$6)," ")</f>
        <v xml:space="preserve"> </v>
      </c>
      <c r="AC43" s="795" t="str">
        <f t="shared" ref="AC43:AC72" si="63">IF(BJ43&lt;&gt;0,BJ43*(1-$AD$6)," ")</f>
        <v xml:space="preserve"> </v>
      </c>
      <c r="AD43" s="795" t="str">
        <f t="shared" ref="AD43:AD72" si="64">IF(BK43&lt;&gt;0,BK43*(1-$AD$6)," ")</f>
        <v xml:space="preserve"> </v>
      </c>
      <c r="AE43" s="795" t="str">
        <f t="shared" ref="AE43:AE72" si="65">IF(BL43&lt;&gt;0,BL43*(1-$AD$6)," ")</f>
        <v xml:space="preserve"> </v>
      </c>
      <c r="AF43" s="795" t="str">
        <f t="shared" ref="AF43:AF72" si="66">IF(BM43&lt;&gt;0,BM43*(1-$AD$6)," ")</f>
        <v xml:space="preserve"> </v>
      </c>
      <c r="AG43" s="574"/>
      <c r="AH43" s="585">
        <v>178</v>
      </c>
      <c r="AI43" s="572">
        <v>740.17</v>
      </c>
      <c r="AJ43" s="572">
        <v>866.92</v>
      </c>
      <c r="AK43" s="572">
        <v>1082.29</v>
      </c>
      <c r="AL43" s="572">
        <v>1293.5899999999999</v>
      </c>
      <c r="AM43" s="572">
        <v>0</v>
      </c>
      <c r="AN43" s="572">
        <v>1465.35</v>
      </c>
      <c r="AO43" s="572">
        <v>0</v>
      </c>
      <c r="AP43" s="572">
        <v>1684.8</v>
      </c>
      <c r="AQ43" s="572">
        <v>1811.56</v>
      </c>
      <c r="AR43" s="572">
        <v>1946.51</v>
      </c>
      <c r="AS43" s="572">
        <v>0</v>
      </c>
      <c r="AT43" s="572">
        <v>0</v>
      </c>
      <c r="AU43" s="572">
        <v>0</v>
      </c>
      <c r="AV43" s="572">
        <v>2549.0100000000002</v>
      </c>
      <c r="AW43" s="572">
        <v>0</v>
      </c>
      <c r="AX43" s="572">
        <v>0</v>
      </c>
      <c r="AY43" s="572">
        <v>0</v>
      </c>
      <c r="AZ43" s="572">
        <v>3128.33</v>
      </c>
      <c r="BA43" s="572">
        <v>0</v>
      </c>
      <c r="BB43" s="572">
        <v>0</v>
      </c>
      <c r="BC43" s="572">
        <v>0</v>
      </c>
      <c r="BD43" s="572">
        <v>0</v>
      </c>
      <c r="BE43" s="572">
        <v>0</v>
      </c>
      <c r="BF43" s="572">
        <v>0</v>
      </c>
      <c r="BG43" s="572">
        <v>0</v>
      </c>
      <c r="BH43" s="572">
        <v>0</v>
      </c>
      <c r="BI43" s="572">
        <v>0</v>
      </c>
      <c r="BJ43" s="572">
        <v>0</v>
      </c>
      <c r="BK43" s="572">
        <v>0</v>
      </c>
      <c r="BL43" s="572">
        <v>0</v>
      </c>
      <c r="BM43" s="572">
        <v>0</v>
      </c>
    </row>
    <row r="44" spans="1:65" ht="14.1" customHeight="1" x14ac:dyDescent="0.2">
      <c r="A44" s="573">
        <v>183</v>
      </c>
      <c r="B44" s="797">
        <f t="shared" si="36"/>
        <v>763.33</v>
      </c>
      <c r="C44" s="797">
        <f t="shared" si="37"/>
        <v>891.47</v>
      </c>
      <c r="D44" s="797">
        <f t="shared" si="38"/>
        <v>1101.4000000000001</v>
      </c>
      <c r="E44" s="797">
        <f t="shared" si="39"/>
        <v>1326.3</v>
      </c>
      <c r="F44" s="797" t="str">
        <f t="shared" si="40"/>
        <v xml:space="preserve"> </v>
      </c>
      <c r="G44" s="797">
        <f t="shared" si="41"/>
        <v>1496.68</v>
      </c>
      <c r="H44" s="797" t="str">
        <f t="shared" si="42"/>
        <v xml:space="preserve"> </v>
      </c>
      <c r="I44" s="797" t="str">
        <f t="shared" si="43"/>
        <v xml:space="preserve"> </v>
      </c>
      <c r="J44" s="797" t="str">
        <f t="shared" si="44"/>
        <v xml:space="preserve"> </v>
      </c>
      <c r="K44" s="797">
        <f t="shared" si="45"/>
        <v>1995.58</v>
      </c>
      <c r="L44" s="797" t="str">
        <f t="shared" si="46"/>
        <v xml:space="preserve"> </v>
      </c>
      <c r="M44" s="797" t="str">
        <f t="shared" si="47"/>
        <v xml:space="preserve"> </v>
      </c>
      <c r="N44" s="797" t="str">
        <f t="shared" si="48"/>
        <v xml:space="preserve"> </v>
      </c>
      <c r="O44" s="797" t="str">
        <f t="shared" si="49"/>
        <v xml:space="preserve"> </v>
      </c>
      <c r="P44" s="797" t="str">
        <f t="shared" si="50"/>
        <v xml:space="preserve"> </v>
      </c>
      <c r="Q44" s="797" t="str">
        <f t="shared" si="51"/>
        <v xml:space="preserve"> </v>
      </c>
      <c r="R44" s="797" t="str">
        <f t="shared" si="52"/>
        <v xml:space="preserve"> </v>
      </c>
      <c r="S44" s="797" t="str">
        <f t="shared" si="53"/>
        <v xml:space="preserve"> </v>
      </c>
      <c r="T44" s="797" t="str">
        <f t="shared" si="54"/>
        <v xml:space="preserve"> </v>
      </c>
      <c r="U44" s="797" t="str">
        <f t="shared" si="55"/>
        <v xml:space="preserve"> </v>
      </c>
      <c r="V44" s="797" t="str">
        <f t="shared" si="56"/>
        <v xml:space="preserve"> </v>
      </c>
      <c r="W44" s="797" t="str">
        <f t="shared" si="57"/>
        <v xml:space="preserve"> </v>
      </c>
      <c r="X44" s="797" t="str">
        <f t="shared" si="58"/>
        <v xml:space="preserve"> </v>
      </c>
      <c r="Y44" s="797" t="str">
        <f t="shared" si="59"/>
        <v xml:space="preserve"> </v>
      </c>
      <c r="Z44" s="797" t="str">
        <f t="shared" si="60"/>
        <v xml:space="preserve"> </v>
      </c>
      <c r="AA44" s="797" t="str">
        <f t="shared" si="61"/>
        <v xml:space="preserve"> </v>
      </c>
      <c r="AB44" s="797" t="str">
        <f t="shared" si="62"/>
        <v xml:space="preserve"> </v>
      </c>
      <c r="AC44" s="797" t="str">
        <f t="shared" si="63"/>
        <v xml:space="preserve"> </v>
      </c>
      <c r="AD44" s="797" t="str">
        <f t="shared" si="64"/>
        <v xml:space="preserve"> </v>
      </c>
      <c r="AE44" s="797" t="str">
        <f t="shared" si="65"/>
        <v xml:space="preserve"> </v>
      </c>
      <c r="AF44" s="797" t="str">
        <f t="shared" si="66"/>
        <v xml:space="preserve"> </v>
      </c>
      <c r="AG44" s="574"/>
      <c r="AH44" s="585">
        <v>183</v>
      </c>
      <c r="AI44" s="572">
        <v>763.33</v>
      </c>
      <c r="AJ44" s="572">
        <v>891.47</v>
      </c>
      <c r="AK44" s="572">
        <v>1101.4000000000001</v>
      </c>
      <c r="AL44" s="572">
        <v>1326.3</v>
      </c>
      <c r="AM44" s="572">
        <v>0</v>
      </c>
      <c r="AN44" s="572">
        <v>1496.68</v>
      </c>
      <c r="AO44" s="572">
        <v>0</v>
      </c>
      <c r="AP44" s="572">
        <v>0</v>
      </c>
      <c r="AQ44" s="572">
        <v>0</v>
      </c>
      <c r="AR44" s="572">
        <v>1995.58</v>
      </c>
      <c r="AS44" s="572">
        <v>0</v>
      </c>
      <c r="AT44" s="572">
        <v>0</v>
      </c>
      <c r="AU44" s="572">
        <v>0</v>
      </c>
      <c r="AV44" s="572">
        <v>0</v>
      </c>
      <c r="AW44" s="572">
        <v>0</v>
      </c>
      <c r="AX44" s="572">
        <v>0</v>
      </c>
      <c r="AY44" s="572">
        <v>0</v>
      </c>
      <c r="AZ44" s="572">
        <v>0</v>
      </c>
      <c r="BA44" s="572">
        <v>0</v>
      </c>
      <c r="BB44" s="572">
        <v>0</v>
      </c>
      <c r="BC44" s="572">
        <v>0</v>
      </c>
      <c r="BD44" s="572">
        <v>0</v>
      </c>
      <c r="BE44" s="572">
        <v>0</v>
      </c>
      <c r="BF44" s="572">
        <v>0</v>
      </c>
      <c r="BG44" s="572">
        <v>0</v>
      </c>
      <c r="BH44" s="572">
        <v>0</v>
      </c>
      <c r="BI44" s="572">
        <v>0</v>
      </c>
      <c r="BJ44" s="572">
        <v>0</v>
      </c>
      <c r="BK44" s="572">
        <v>0</v>
      </c>
      <c r="BL44" s="572">
        <v>0</v>
      </c>
      <c r="BM44" s="572">
        <v>0</v>
      </c>
    </row>
    <row r="45" spans="1:65" ht="14.1" customHeight="1" x14ac:dyDescent="0.2">
      <c r="A45" s="573">
        <v>186</v>
      </c>
      <c r="B45" s="794" t="str">
        <f t="shared" si="36"/>
        <v xml:space="preserve"> </v>
      </c>
      <c r="C45" s="794" t="str">
        <f t="shared" si="37"/>
        <v xml:space="preserve"> </v>
      </c>
      <c r="D45" s="794">
        <f t="shared" si="38"/>
        <v>1123.19</v>
      </c>
      <c r="E45" s="794" t="str">
        <f t="shared" si="39"/>
        <v xml:space="preserve"> </v>
      </c>
      <c r="F45" s="794" t="str">
        <f t="shared" si="40"/>
        <v xml:space="preserve"> </v>
      </c>
      <c r="G45" s="794">
        <f t="shared" si="41"/>
        <v>1530.77</v>
      </c>
      <c r="H45" s="794" t="str">
        <f t="shared" si="42"/>
        <v xml:space="preserve"> </v>
      </c>
      <c r="I45" s="794">
        <f t="shared" si="43"/>
        <v>1751.58</v>
      </c>
      <c r="J45" s="794" t="str">
        <f t="shared" si="44"/>
        <v xml:space="preserve"> </v>
      </c>
      <c r="K45" s="794">
        <f t="shared" si="45"/>
        <v>2018.75</v>
      </c>
      <c r="L45" s="794" t="str">
        <f t="shared" si="46"/>
        <v xml:space="preserve"> </v>
      </c>
      <c r="M45" s="794" t="str">
        <f t="shared" si="47"/>
        <v xml:space="preserve"> </v>
      </c>
      <c r="N45" s="794" t="str">
        <f t="shared" si="48"/>
        <v xml:space="preserve"> </v>
      </c>
      <c r="O45" s="794">
        <f t="shared" si="49"/>
        <v>2655.33</v>
      </c>
      <c r="P45" s="794" t="str">
        <f t="shared" si="50"/>
        <v xml:space="preserve"> </v>
      </c>
      <c r="Q45" s="794" t="str">
        <f t="shared" si="51"/>
        <v xml:space="preserve"> </v>
      </c>
      <c r="R45" s="794" t="str">
        <f t="shared" si="52"/>
        <v xml:space="preserve"> </v>
      </c>
      <c r="S45" s="794" t="str">
        <f t="shared" si="53"/>
        <v xml:space="preserve"> </v>
      </c>
      <c r="T45" s="794" t="str">
        <f t="shared" si="54"/>
        <v xml:space="preserve"> </v>
      </c>
      <c r="U45" s="794" t="str">
        <f t="shared" si="55"/>
        <v xml:space="preserve"> </v>
      </c>
      <c r="V45" s="794" t="str">
        <f t="shared" si="56"/>
        <v xml:space="preserve"> </v>
      </c>
      <c r="W45" s="794" t="str">
        <f t="shared" si="57"/>
        <v xml:space="preserve"> </v>
      </c>
      <c r="X45" s="794" t="str">
        <f t="shared" si="58"/>
        <v xml:space="preserve"> </v>
      </c>
      <c r="Y45" s="794" t="str">
        <f t="shared" si="59"/>
        <v xml:space="preserve"> </v>
      </c>
      <c r="Z45" s="794" t="str">
        <f t="shared" si="60"/>
        <v xml:space="preserve"> </v>
      </c>
      <c r="AA45" s="794" t="str">
        <f t="shared" si="61"/>
        <v xml:space="preserve"> </v>
      </c>
      <c r="AB45" s="794" t="str">
        <f t="shared" si="62"/>
        <v xml:space="preserve"> </v>
      </c>
      <c r="AC45" s="794" t="str">
        <f t="shared" si="63"/>
        <v xml:space="preserve"> </v>
      </c>
      <c r="AD45" s="794" t="str">
        <f t="shared" si="64"/>
        <v xml:space="preserve"> </v>
      </c>
      <c r="AE45" s="794" t="str">
        <f t="shared" si="65"/>
        <v xml:space="preserve"> </v>
      </c>
      <c r="AF45" s="794" t="str">
        <f t="shared" si="66"/>
        <v xml:space="preserve"> </v>
      </c>
      <c r="AG45" s="574"/>
      <c r="AH45" s="585">
        <v>186</v>
      </c>
      <c r="AI45" s="572">
        <v>0</v>
      </c>
      <c r="AJ45" s="572">
        <v>0</v>
      </c>
      <c r="AK45" s="572">
        <v>1123.19</v>
      </c>
      <c r="AL45" s="572">
        <v>0</v>
      </c>
      <c r="AM45" s="572">
        <v>0</v>
      </c>
      <c r="AN45" s="572">
        <v>1530.77</v>
      </c>
      <c r="AO45" s="572">
        <v>0</v>
      </c>
      <c r="AP45" s="572">
        <v>1751.58</v>
      </c>
      <c r="AQ45" s="572">
        <v>0</v>
      </c>
      <c r="AR45" s="572">
        <v>2018.75</v>
      </c>
      <c r="AS45" s="572">
        <v>0</v>
      </c>
      <c r="AT45" s="572">
        <v>0</v>
      </c>
      <c r="AU45" s="572">
        <v>0</v>
      </c>
      <c r="AV45" s="572">
        <v>2655.33</v>
      </c>
      <c r="AW45" s="572">
        <v>0</v>
      </c>
      <c r="AX45" s="572">
        <v>0</v>
      </c>
      <c r="AY45" s="572">
        <v>0</v>
      </c>
      <c r="AZ45" s="572">
        <v>0</v>
      </c>
      <c r="BA45" s="572">
        <v>0</v>
      </c>
      <c r="BB45" s="572">
        <v>0</v>
      </c>
      <c r="BC45" s="572">
        <v>0</v>
      </c>
      <c r="BD45" s="572">
        <v>0</v>
      </c>
      <c r="BE45" s="572">
        <v>0</v>
      </c>
      <c r="BF45" s="572">
        <v>0</v>
      </c>
      <c r="BG45" s="572">
        <v>0</v>
      </c>
      <c r="BH45" s="572">
        <v>0</v>
      </c>
      <c r="BI45" s="572">
        <v>0</v>
      </c>
      <c r="BJ45" s="572">
        <v>0</v>
      </c>
      <c r="BK45" s="572">
        <v>0</v>
      </c>
      <c r="BL45" s="572">
        <v>0</v>
      </c>
      <c r="BM45" s="572">
        <v>0</v>
      </c>
    </row>
    <row r="46" spans="1:65" ht="14.1" customHeight="1" x14ac:dyDescent="0.2">
      <c r="A46" s="573">
        <v>191</v>
      </c>
      <c r="B46" s="794">
        <f t="shared" si="36"/>
        <v>798.78</v>
      </c>
      <c r="C46" s="794" t="str">
        <f t="shared" si="37"/>
        <v xml:space="preserve"> </v>
      </c>
      <c r="D46" s="794">
        <f t="shared" si="38"/>
        <v>1160.01</v>
      </c>
      <c r="E46" s="794">
        <f t="shared" si="39"/>
        <v>1380.81</v>
      </c>
      <c r="F46" s="794" t="str">
        <f t="shared" si="40"/>
        <v xml:space="preserve"> </v>
      </c>
      <c r="G46" s="794">
        <f t="shared" si="41"/>
        <v>1553.94</v>
      </c>
      <c r="H46" s="794">
        <f t="shared" si="42"/>
        <v>1653.44</v>
      </c>
      <c r="I46" s="794">
        <f t="shared" si="43"/>
        <v>1787.04</v>
      </c>
      <c r="J46" s="794" t="str">
        <f t="shared" si="44"/>
        <v xml:space="preserve"> </v>
      </c>
      <c r="K46" s="794">
        <f t="shared" si="45"/>
        <v>2055.56</v>
      </c>
      <c r="L46" s="794" t="str">
        <f t="shared" si="46"/>
        <v xml:space="preserve"> </v>
      </c>
      <c r="M46" s="794">
        <f t="shared" si="47"/>
        <v>2378.6</v>
      </c>
      <c r="N46" s="794" t="str">
        <f t="shared" si="48"/>
        <v xml:space="preserve"> </v>
      </c>
      <c r="O46" s="794">
        <f t="shared" si="49"/>
        <v>2685.31</v>
      </c>
      <c r="P46" s="794" t="str">
        <f t="shared" si="50"/>
        <v xml:space="preserve"> </v>
      </c>
      <c r="Q46" s="794">
        <f t="shared" si="51"/>
        <v>2957.92</v>
      </c>
      <c r="R46" s="794" t="str">
        <f t="shared" si="52"/>
        <v xml:space="preserve"> </v>
      </c>
      <c r="S46" s="794" t="str">
        <f t="shared" si="53"/>
        <v xml:space="preserve"> </v>
      </c>
      <c r="T46" s="794" t="str">
        <f t="shared" si="54"/>
        <v xml:space="preserve"> </v>
      </c>
      <c r="U46" s="794" t="str">
        <f t="shared" si="55"/>
        <v xml:space="preserve"> </v>
      </c>
      <c r="V46" s="794" t="str">
        <f t="shared" si="56"/>
        <v xml:space="preserve"> </v>
      </c>
      <c r="W46" s="794" t="str">
        <f t="shared" si="57"/>
        <v xml:space="preserve"> </v>
      </c>
      <c r="X46" s="794" t="str">
        <f t="shared" si="58"/>
        <v xml:space="preserve"> </v>
      </c>
      <c r="Y46" s="794" t="str">
        <f t="shared" si="59"/>
        <v xml:space="preserve"> </v>
      </c>
      <c r="Z46" s="794" t="str">
        <f t="shared" si="60"/>
        <v xml:space="preserve"> </v>
      </c>
      <c r="AA46" s="794" t="str">
        <f t="shared" si="61"/>
        <v xml:space="preserve"> </v>
      </c>
      <c r="AB46" s="794" t="str">
        <f t="shared" si="62"/>
        <v xml:space="preserve"> </v>
      </c>
      <c r="AC46" s="794" t="str">
        <f t="shared" si="63"/>
        <v xml:space="preserve"> </v>
      </c>
      <c r="AD46" s="794" t="str">
        <f t="shared" si="64"/>
        <v xml:space="preserve"> </v>
      </c>
      <c r="AE46" s="794" t="str">
        <f t="shared" si="65"/>
        <v xml:space="preserve"> </v>
      </c>
      <c r="AF46" s="794" t="str">
        <f t="shared" si="66"/>
        <v xml:space="preserve"> </v>
      </c>
      <c r="AG46" s="574"/>
      <c r="AH46" s="585">
        <v>191</v>
      </c>
      <c r="AI46" s="572">
        <v>798.78</v>
      </c>
      <c r="AJ46" s="572">
        <v>0</v>
      </c>
      <c r="AK46" s="572">
        <v>1160.01</v>
      </c>
      <c r="AL46" s="572">
        <v>1380.81</v>
      </c>
      <c r="AM46" s="572">
        <v>0</v>
      </c>
      <c r="AN46" s="572">
        <v>1553.94</v>
      </c>
      <c r="AO46" s="572">
        <v>1653.44</v>
      </c>
      <c r="AP46" s="572">
        <v>1787.04</v>
      </c>
      <c r="AQ46" s="572">
        <v>0</v>
      </c>
      <c r="AR46" s="572">
        <v>2055.56</v>
      </c>
      <c r="AS46" s="572">
        <v>0</v>
      </c>
      <c r="AT46" s="572">
        <v>2378.6</v>
      </c>
      <c r="AU46" s="572">
        <v>0</v>
      </c>
      <c r="AV46" s="572">
        <v>2685.31</v>
      </c>
      <c r="AW46" s="572">
        <v>0</v>
      </c>
      <c r="AX46" s="572">
        <v>2957.92</v>
      </c>
      <c r="AY46" s="572">
        <v>0</v>
      </c>
      <c r="AZ46" s="572">
        <v>0</v>
      </c>
      <c r="BA46" s="572">
        <v>0</v>
      </c>
      <c r="BB46" s="572">
        <v>0</v>
      </c>
      <c r="BC46" s="572">
        <v>0</v>
      </c>
      <c r="BD46" s="572">
        <v>0</v>
      </c>
      <c r="BE46" s="572">
        <v>0</v>
      </c>
      <c r="BF46" s="572">
        <v>0</v>
      </c>
      <c r="BG46" s="572">
        <v>0</v>
      </c>
      <c r="BH46" s="572">
        <v>0</v>
      </c>
      <c r="BI46" s="572">
        <v>0</v>
      </c>
      <c r="BJ46" s="572">
        <v>0</v>
      </c>
      <c r="BK46" s="572">
        <v>0</v>
      </c>
      <c r="BL46" s="572">
        <v>0</v>
      </c>
      <c r="BM46" s="572">
        <v>0</v>
      </c>
    </row>
    <row r="47" spans="1:65" ht="14.1" customHeight="1" x14ac:dyDescent="0.2">
      <c r="A47" s="573">
        <v>194</v>
      </c>
      <c r="B47" s="794">
        <f t="shared" si="36"/>
        <v>823.31</v>
      </c>
      <c r="C47" s="794">
        <f t="shared" si="37"/>
        <v>944.64</v>
      </c>
      <c r="D47" s="794">
        <f>IF(AK47&lt;&gt;0,AK47*(1-$AD$6)," ")</f>
        <v>1179.08</v>
      </c>
      <c r="E47" s="794">
        <f t="shared" si="39"/>
        <v>1397.16</v>
      </c>
      <c r="F47" s="794" t="str">
        <f t="shared" si="40"/>
        <v xml:space="preserve"> </v>
      </c>
      <c r="G47" s="794">
        <f t="shared" si="41"/>
        <v>1581.19</v>
      </c>
      <c r="H47" s="794">
        <f t="shared" si="42"/>
        <v>1676.6</v>
      </c>
      <c r="I47" s="794">
        <f t="shared" si="43"/>
        <v>1811.56</v>
      </c>
      <c r="J47" s="794">
        <f t="shared" si="44"/>
        <v>1961.5</v>
      </c>
      <c r="K47" s="794">
        <f t="shared" si="45"/>
        <v>2099.17</v>
      </c>
      <c r="L47" s="794">
        <f t="shared" si="46"/>
        <v>2250.48</v>
      </c>
      <c r="M47" s="794">
        <f t="shared" si="47"/>
        <v>2412.69</v>
      </c>
      <c r="N47" s="794" t="str">
        <f t="shared" si="48"/>
        <v xml:space="preserve"> </v>
      </c>
      <c r="O47" s="794">
        <f t="shared" si="49"/>
        <v>2720.77</v>
      </c>
      <c r="P47" s="794" t="str">
        <f t="shared" si="50"/>
        <v xml:space="preserve"> </v>
      </c>
      <c r="Q47" s="794">
        <f t="shared" si="51"/>
        <v>3000.18</v>
      </c>
      <c r="R47" s="794" t="str">
        <f t="shared" si="52"/>
        <v xml:space="preserve"> </v>
      </c>
      <c r="S47" s="794">
        <f t="shared" si="53"/>
        <v>3338.24</v>
      </c>
      <c r="T47" s="794">
        <f t="shared" si="54"/>
        <v>3515.44</v>
      </c>
      <c r="U47" s="794">
        <f t="shared" si="55"/>
        <v>3722.64</v>
      </c>
      <c r="V47" s="794" t="str">
        <f t="shared" si="56"/>
        <v xml:space="preserve"> </v>
      </c>
      <c r="W47" s="794">
        <f t="shared" si="57"/>
        <v>4059.32</v>
      </c>
      <c r="X47" s="794">
        <f t="shared" si="58"/>
        <v>4464.16</v>
      </c>
      <c r="Y47" s="794" t="str">
        <f t="shared" si="59"/>
        <v xml:space="preserve"> </v>
      </c>
      <c r="Z47" s="794" t="str">
        <f t="shared" si="60"/>
        <v xml:space="preserve"> </v>
      </c>
      <c r="AA47" s="794" t="str">
        <f t="shared" si="61"/>
        <v xml:space="preserve"> </v>
      </c>
      <c r="AB47" s="794" t="str">
        <f t="shared" si="62"/>
        <v xml:space="preserve"> </v>
      </c>
      <c r="AC47" s="794">
        <f t="shared" si="63"/>
        <v>5470.13</v>
      </c>
      <c r="AD47" s="794" t="str">
        <f t="shared" si="64"/>
        <v xml:space="preserve"> </v>
      </c>
      <c r="AE47" s="794" t="str">
        <f t="shared" si="65"/>
        <v xml:space="preserve"> </v>
      </c>
      <c r="AF47" s="794" t="str">
        <f t="shared" si="66"/>
        <v xml:space="preserve"> </v>
      </c>
      <c r="AG47" s="574"/>
      <c r="AH47" s="585">
        <v>194</v>
      </c>
      <c r="AI47" s="572">
        <v>823.31</v>
      </c>
      <c r="AJ47" s="572">
        <v>944.64</v>
      </c>
      <c r="AK47" s="572">
        <v>1179.08</v>
      </c>
      <c r="AL47" s="572">
        <v>1397.16</v>
      </c>
      <c r="AM47" s="572">
        <v>0</v>
      </c>
      <c r="AN47" s="572">
        <v>1581.19</v>
      </c>
      <c r="AO47" s="572">
        <v>1676.6</v>
      </c>
      <c r="AP47" s="572">
        <v>1811.56</v>
      </c>
      <c r="AQ47" s="572">
        <v>1961.5</v>
      </c>
      <c r="AR47" s="572">
        <v>2099.17</v>
      </c>
      <c r="AS47" s="572">
        <v>2250.48</v>
      </c>
      <c r="AT47" s="572">
        <v>2412.69</v>
      </c>
      <c r="AU47" s="572">
        <v>0</v>
      </c>
      <c r="AV47" s="572">
        <v>2720.77</v>
      </c>
      <c r="AW47" s="572">
        <v>0</v>
      </c>
      <c r="AX47" s="572">
        <v>3000.18</v>
      </c>
      <c r="AY47" s="572">
        <v>0</v>
      </c>
      <c r="AZ47" s="572">
        <v>3338.24</v>
      </c>
      <c r="BA47" s="572">
        <v>3515.44</v>
      </c>
      <c r="BB47" s="572">
        <v>3722.64</v>
      </c>
      <c r="BC47" s="572">
        <v>0</v>
      </c>
      <c r="BD47" s="572">
        <v>4059.32</v>
      </c>
      <c r="BE47" s="572">
        <v>4464.16</v>
      </c>
      <c r="BF47" s="572">
        <v>0</v>
      </c>
      <c r="BG47" s="572">
        <v>0</v>
      </c>
      <c r="BH47" s="572">
        <v>0</v>
      </c>
      <c r="BI47" s="572">
        <v>0</v>
      </c>
      <c r="BJ47" s="572">
        <v>5470.13</v>
      </c>
      <c r="BK47" s="572">
        <v>0</v>
      </c>
      <c r="BL47" s="572">
        <v>0</v>
      </c>
      <c r="BM47" s="572">
        <v>0</v>
      </c>
    </row>
    <row r="48" spans="1:65" ht="14.1" customHeight="1" x14ac:dyDescent="0.2">
      <c r="A48" s="573">
        <v>201</v>
      </c>
      <c r="B48" s="794">
        <f t="shared" si="36"/>
        <v>858.75</v>
      </c>
      <c r="C48" s="794">
        <f t="shared" si="37"/>
        <v>988.25</v>
      </c>
      <c r="D48" s="794">
        <f t="shared" si="38"/>
        <v>1219.96</v>
      </c>
      <c r="E48" s="794">
        <f t="shared" si="39"/>
        <v>1451.69</v>
      </c>
      <c r="F48" s="794" t="str">
        <f t="shared" si="40"/>
        <v xml:space="preserve"> </v>
      </c>
      <c r="G48" s="794" t="str">
        <f t="shared" si="41"/>
        <v xml:space="preserve"> </v>
      </c>
      <c r="H48" s="794" t="str">
        <f t="shared" si="42"/>
        <v xml:space="preserve"> </v>
      </c>
      <c r="I48" s="794" t="str">
        <f t="shared" si="43"/>
        <v xml:space="preserve"> </v>
      </c>
      <c r="J48" s="794" t="str">
        <f t="shared" si="44"/>
        <v xml:space="preserve"> </v>
      </c>
      <c r="K48" s="794">
        <f t="shared" si="45"/>
        <v>2227.3200000000002</v>
      </c>
      <c r="L48" s="794" t="str">
        <f t="shared" si="46"/>
        <v xml:space="preserve"> </v>
      </c>
      <c r="M48" s="794" t="str">
        <f t="shared" si="47"/>
        <v xml:space="preserve"> </v>
      </c>
      <c r="N48" s="794" t="str">
        <f t="shared" si="48"/>
        <v xml:space="preserve"> </v>
      </c>
      <c r="O48" s="794" t="str">
        <f t="shared" si="49"/>
        <v xml:space="preserve"> </v>
      </c>
      <c r="P48" s="794" t="str">
        <f t="shared" si="50"/>
        <v xml:space="preserve"> </v>
      </c>
      <c r="Q48" s="794" t="str">
        <f t="shared" si="51"/>
        <v xml:space="preserve"> </v>
      </c>
      <c r="R48" s="794" t="str">
        <f t="shared" si="52"/>
        <v xml:space="preserve"> </v>
      </c>
      <c r="S48" s="794" t="str">
        <f t="shared" si="53"/>
        <v xml:space="preserve"> </v>
      </c>
      <c r="T48" s="794" t="str">
        <f t="shared" si="54"/>
        <v xml:space="preserve"> </v>
      </c>
      <c r="U48" s="794" t="str">
        <f t="shared" si="55"/>
        <v xml:space="preserve"> </v>
      </c>
      <c r="V48" s="794" t="str">
        <f t="shared" si="56"/>
        <v xml:space="preserve"> </v>
      </c>
      <c r="W48" s="794" t="str">
        <f t="shared" si="57"/>
        <v xml:space="preserve"> </v>
      </c>
      <c r="X48" s="794" t="str">
        <f t="shared" si="58"/>
        <v xml:space="preserve"> </v>
      </c>
      <c r="Y48" s="794" t="str">
        <f t="shared" si="59"/>
        <v xml:space="preserve"> </v>
      </c>
      <c r="Z48" s="794" t="str">
        <f t="shared" si="60"/>
        <v xml:space="preserve"> </v>
      </c>
      <c r="AA48" s="794" t="str">
        <f t="shared" si="61"/>
        <v xml:space="preserve"> </v>
      </c>
      <c r="AB48" s="794" t="str">
        <f t="shared" si="62"/>
        <v xml:space="preserve"> </v>
      </c>
      <c r="AC48" s="794" t="str">
        <f t="shared" si="63"/>
        <v xml:space="preserve"> </v>
      </c>
      <c r="AD48" s="794" t="str">
        <f t="shared" si="64"/>
        <v xml:space="preserve"> </v>
      </c>
      <c r="AE48" s="794" t="str">
        <f t="shared" si="65"/>
        <v xml:space="preserve"> </v>
      </c>
      <c r="AF48" s="794" t="str">
        <f t="shared" si="66"/>
        <v xml:space="preserve"> </v>
      </c>
      <c r="AG48" s="574"/>
      <c r="AH48" s="585">
        <v>201</v>
      </c>
      <c r="AI48" s="572">
        <v>858.75</v>
      </c>
      <c r="AJ48" s="572">
        <v>988.25</v>
      </c>
      <c r="AK48" s="572">
        <v>1219.96</v>
      </c>
      <c r="AL48" s="572">
        <v>1451.69</v>
      </c>
      <c r="AM48" s="572">
        <v>0</v>
      </c>
      <c r="AN48" s="572">
        <v>0</v>
      </c>
      <c r="AO48" s="572">
        <v>0</v>
      </c>
      <c r="AP48" s="572">
        <v>0</v>
      </c>
      <c r="AQ48" s="572">
        <v>0</v>
      </c>
      <c r="AR48" s="572">
        <v>2227.3200000000002</v>
      </c>
      <c r="AS48" s="572">
        <v>0</v>
      </c>
      <c r="AT48" s="572">
        <v>0</v>
      </c>
      <c r="AU48" s="572">
        <v>0</v>
      </c>
      <c r="AV48" s="572">
        <v>0</v>
      </c>
      <c r="AW48" s="572">
        <v>0</v>
      </c>
      <c r="AX48" s="572">
        <v>0</v>
      </c>
      <c r="AY48" s="572">
        <v>0</v>
      </c>
      <c r="AZ48" s="572">
        <v>0</v>
      </c>
      <c r="BA48" s="572">
        <v>0</v>
      </c>
      <c r="BB48" s="572">
        <v>0</v>
      </c>
      <c r="BC48" s="572">
        <v>0</v>
      </c>
      <c r="BD48" s="572">
        <v>0</v>
      </c>
      <c r="BE48" s="572">
        <v>0</v>
      </c>
      <c r="BF48" s="572">
        <v>0</v>
      </c>
      <c r="BG48" s="572">
        <v>0</v>
      </c>
      <c r="BH48" s="572">
        <v>0</v>
      </c>
      <c r="BI48" s="572">
        <v>0</v>
      </c>
      <c r="BJ48" s="572">
        <v>0</v>
      </c>
      <c r="BK48" s="572">
        <v>0</v>
      </c>
      <c r="BL48" s="572">
        <v>0</v>
      </c>
      <c r="BM48" s="572">
        <v>0</v>
      </c>
    </row>
    <row r="49" spans="1:65" ht="14.1" customHeight="1" x14ac:dyDescent="0.2">
      <c r="A49" s="573">
        <v>203</v>
      </c>
      <c r="B49" s="794">
        <f t="shared" si="36"/>
        <v>864.22</v>
      </c>
      <c r="C49" s="794">
        <f t="shared" si="37"/>
        <v>1000.52</v>
      </c>
      <c r="D49" s="794" t="str">
        <f t="shared" si="38"/>
        <v xml:space="preserve"> </v>
      </c>
      <c r="E49" s="794" t="str">
        <f t="shared" si="39"/>
        <v xml:space="preserve"> </v>
      </c>
      <c r="F49" s="794" t="str">
        <f t="shared" si="40"/>
        <v xml:space="preserve"> </v>
      </c>
      <c r="G49" s="794" t="str">
        <f t="shared" si="41"/>
        <v xml:space="preserve"> </v>
      </c>
      <c r="H49" s="794" t="str">
        <f t="shared" si="42"/>
        <v xml:space="preserve"> </v>
      </c>
      <c r="I49" s="794" t="str">
        <f t="shared" si="43"/>
        <v xml:space="preserve"> </v>
      </c>
      <c r="J49" s="794" t="str">
        <f t="shared" si="44"/>
        <v xml:space="preserve"> </v>
      </c>
      <c r="K49" s="794" t="str">
        <f t="shared" si="45"/>
        <v xml:space="preserve"> </v>
      </c>
      <c r="L49" s="794" t="str">
        <f t="shared" si="46"/>
        <v xml:space="preserve"> </v>
      </c>
      <c r="M49" s="794" t="str">
        <f t="shared" si="47"/>
        <v xml:space="preserve"> </v>
      </c>
      <c r="N49" s="794" t="str">
        <f t="shared" si="48"/>
        <v xml:space="preserve"> </v>
      </c>
      <c r="O49" s="794" t="str">
        <f t="shared" si="49"/>
        <v xml:space="preserve"> </v>
      </c>
      <c r="P49" s="794" t="str">
        <f t="shared" si="50"/>
        <v xml:space="preserve"> </v>
      </c>
      <c r="Q49" s="794" t="str">
        <f t="shared" si="51"/>
        <v xml:space="preserve"> </v>
      </c>
      <c r="R49" s="794" t="str">
        <f t="shared" si="52"/>
        <v xml:space="preserve"> </v>
      </c>
      <c r="S49" s="794" t="str">
        <f t="shared" si="53"/>
        <v xml:space="preserve"> </v>
      </c>
      <c r="T49" s="794" t="str">
        <f t="shared" si="54"/>
        <v xml:space="preserve"> </v>
      </c>
      <c r="U49" s="794" t="str">
        <f t="shared" si="55"/>
        <v xml:space="preserve"> </v>
      </c>
      <c r="V49" s="794" t="str">
        <f t="shared" si="56"/>
        <v xml:space="preserve"> </v>
      </c>
      <c r="W49" s="794" t="str">
        <f t="shared" si="57"/>
        <v xml:space="preserve"> </v>
      </c>
      <c r="X49" s="794" t="str">
        <f t="shared" si="58"/>
        <v xml:space="preserve"> </v>
      </c>
      <c r="Y49" s="794" t="str">
        <f t="shared" si="59"/>
        <v xml:space="preserve"> </v>
      </c>
      <c r="Z49" s="794" t="str">
        <f t="shared" si="60"/>
        <v xml:space="preserve"> </v>
      </c>
      <c r="AA49" s="794" t="str">
        <f t="shared" si="61"/>
        <v xml:space="preserve"> </v>
      </c>
      <c r="AB49" s="794" t="str">
        <f t="shared" si="62"/>
        <v xml:space="preserve"> </v>
      </c>
      <c r="AC49" s="794" t="str">
        <f t="shared" si="63"/>
        <v xml:space="preserve"> </v>
      </c>
      <c r="AD49" s="794" t="str">
        <f t="shared" si="64"/>
        <v xml:space="preserve"> </v>
      </c>
      <c r="AE49" s="794" t="str">
        <f t="shared" si="65"/>
        <v xml:space="preserve"> </v>
      </c>
      <c r="AF49" s="794" t="str">
        <f t="shared" si="66"/>
        <v xml:space="preserve"> </v>
      </c>
      <c r="AG49" s="574"/>
      <c r="AH49" s="586">
        <v>203</v>
      </c>
      <c r="AI49" s="572">
        <v>864.22</v>
      </c>
      <c r="AJ49" s="572">
        <v>1000.52</v>
      </c>
      <c r="AK49" s="572">
        <v>0</v>
      </c>
      <c r="AL49" s="572">
        <v>0</v>
      </c>
      <c r="AM49" s="572">
        <v>0</v>
      </c>
      <c r="AN49" s="572">
        <v>0</v>
      </c>
      <c r="AO49" s="572">
        <v>0</v>
      </c>
      <c r="AP49" s="572">
        <v>0</v>
      </c>
      <c r="AQ49" s="572">
        <v>0</v>
      </c>
      <c r="AR49" s="572">
        <v>0</v>
      </c>
      <c r="AS49" s="572">
        <v>0</v>
      </c>
      <c r="AT49" s="572">
        <v>0</v>
      </c>
      <c r="AU49" s="572">
        <v>0</v>
      </c>
      <c r="AV49" s="572">
        <v>0</v>
      </c>
      <c r="AW49" s="572">
        <v>0</v>
      </c>
      <c r="AX49" s="572">
        <v>0</v>
      </c>
      <c r="AY49" s="572">
        <v>0</v>
      </c>
      <c r="AZ49" s="572">
        <v>0</v>
      </c>
      <c r="BA49" s="572">
        <v>0</v>
      </c>
      <c r="BB49" s="572">
        <v>0</v>
      </c>
      <c r="BC49" s="572">
        <v>0</v>
      </c>
      <c r="BD49" s="572">
        <v>0</v>
      </c>
      <c r="BE49" s="572">
        <v>0</v>
      </c>
      <c r="BF49" s="572">
        <v>0</v>
      </c>
      <c r="BG49" s="572">
        <v>0</v>
      </c>
      <c r="BH49" s="572">
        <v>0</v>
      </c>
      <c r="BI49" s="572">
        <v>0</v>
      </c>
      <c r="BJ49" s="572">
        <v>0</v>
      </c>
      <c r="BK49" s="572">
        <v>0</v>
      </c>
      <c r="BL49" s="572">
        <v>0</v>
      </c>
      <c r="BM49" s="572">
        <v>0</v>
      </c>
    </row>
    <row r="50" spans="1:65" ht="14.1" customHeight="1" x14ac:dyDescent="0.2">
      <c r="A50" s="573">
        <v>205</v>
      </c>
      <c r="B50" s="794">
        <f t="shared" si="36"/>
        <v>873.75</v>
      </c>
      <c r="C50" s="794">
        <f t="shared" si="37"/>
        <v>1014.15</v>
      </c>
      <c r="D50" s="794">
        <f t="shared" si="38"/>
        <v>1244.51</v>
      </c>
      <c r="E50" s="794">
        <f t="shared" si="39"/>
        <v>1480.33</v>
      </c>
      <c r="F50" s="794">
        <f t="shared" si="40"/>
        <v>1525.31</v>
      </c>
      <c r="G50" s="794">
        <f t="shared" si="41"/>
        <v>1661.62</v>
      </c>
      <c r="H50" s="794">
        <f t="shared" si="42"/>
        <v>1800.66</v>
      </c>
      <c r="I50" s="794">
        <f t="shared" si="43"/>
        <v>1941.06</v>
      </c>
      <c r="J50" s="794">
        <f t="shared" si="44"/>
        <v>2086.92</v>
      </c>
      <c r="K50" s="794">
        <f t="shared" si="45"/>
        <v>2253.2199999999998</v>
      </c>
      <c r="L50" s="794" t="str">
        <f t="shared" si="46"/>
        <v xml:space="preserve"> </v>
      </c>
      <c r="M50" s="794">
        <f t="shared" si="47"/>
        <v>2519.0100000000002</v>
      </c>
      <c r="N50" s="794" t="str">
        <f t="shared" si="48"/>
        <v xml:space="preserve"> </v>
      </c>
      <c r="O50" s="794">
        <f t="shared" si="49"/>
        <v>2832.54</v>
      </c>
      <c r="P50" s="794" t="str">
        <f t="shared" si="50"/>
        <v xml:space="preserve"> </v>
      </c>
      <c r="Q50" s="794" t="str">
        <f t="shared" si="51"/>
        <v xml:space="preserve"> </v>
      </c>
      <c r="R50" s="794" t="str">
        <f t="shared" si="52"/>
        <v xml:space="preserve"> </v>
      </c>
      <c r="S50" s="794" t="str">
        <f t="shared" si="53"/>
        <v xml:space="preserve"> </v>
      </c>
      <c r="T50" s="794">
        <f t="shared" si="54"/>
        <v>3631.32</v>
      </c>
      <c r="U50" s="794" t="str">
        <f t="shared" si="55"/>
        <v xml:space="preserve"> </v>
      </c>
      <c r="V50" s="794" t="str">
        <f t="shared" si="56"/>
        <v xml:space="preserve"> </v>
      </c>
      <c r="W50" s="794" t="str">
        <f t="shared" si="57"/>
        <v xml:space="preserve"> </v>
      </c>
      <c r="X50" s="794" t="str">
        <f t="shared" si="58"/>
        <v xml:space="preserve"> </v>
      </c>
      <c r="Y50" s="794" t="str">
        <f t="shared" si="59"/>
        <v xml:space="preserve"> </v>
      </c>
      <c r="Z50" s="794" t="str">
        <f t="shared" si="60"/>
        <v xml:space="preserve"> </v>
      </c>
      <c r="AA50" s="794" t="str">
        <f t="shared" si="61"/>
        <v xml:space="preserve"> </v>
      </c>
      <c r="AB50" s="794" t="str">
        <f t="shared" si="62"/>
        <v xml:space="preserve"> </v>
      </c>
      <c r="AC50" s="794" t="str">
        <f t="shared" si="63"/>
        <v xml:space="preserve"> </v>
      </c>
      <c r="AD50" s="794" t="str">
        <f t="shared" si="64"/>
        <v xml:space="preserve"> </v>
      </c>
      <c r="AE50" s="794" t="str">
        <f t="shared" si="65"/>
        <v xml:space="preserve"> </v>
      </c>
      <c r="AF50" s="794" t="str">
        <f t="shared" si="66"/>
        <v xml:space="preserve"> </v>
      </c>
      <c r="AG50" s="574"/>
      <c r="AH50" s="587">
        <v>205</v>
      </c>
      <c r="AI50" s="572">
        <v>873.75</v>
      </c>
      <c r="AJ50" s="572">
        <v>1014.15</v>
      </c>
      <c r="AK50" s="572">
        <v>1244.51</v>
      </c>
      <c r="AL50" s="572">
        <v>1480.33</v>
      </c>
      <c r="AM50" s="572">
        <v>1525.31</v>
      </c>
      <c r="AN50" s="572">
        <v>1661.62</v>
      </c>
      <c r="AO50" s="572">
        <v>1800.66</v>
      </c>
      <c r="AP50" s="572">
        <v>1941.06</v>
      </c>
      <c r="AQ50" s="572">
        <v>2086.92</v>
      </c>
      <c r="AR50" s="572">
        <v>2253.2199999999998</v>
      </c>
      <c r="AS50" s="572">
        <v>0</v>
      </c>
      <c r="AT50" s="572">
        <v>2519.0100000000002</v>
      </c>
      <c r="AU50" s="572">
        <v>0</v>
      </c>
      <c r="AV50" s="572">
        <v>2832.54</v>
      </c>
      <c r="AW50" s="572">
        <v>0</v>
      </c>
      <c r="AX50" s="572">
        <v>0</v>
      </c>
      <c r="AY50" s="572">
        <v>0</v>
      </c>
      <c r="AZ50" s="572">
        <v>0</v>
      </c>
      <c r="BA50" s="572">
        <v>3631.32</v>
      </c>
      <c r="BB50" s="572">
        <v>0</v>
      </c>
      <c r="BC50" s="572">
        <v>0</v>
      </c>
      <c r="BD50" s="572">
        <v>0</v>
      </c>
      <c r="BE50" s="572">
        <v>0</v>
      </c>
      <c r="BF50" s="572">
        <v>0</v>
      </c>
      <c r="BG50" s="572">
        <v>0</v>
      </c>
      <c r="BH50" s="572">
        <v>0</v>
      </c>
      <c r="BI50" s="572">
        <v>0</v>
      </c>
      <c r="BJ50" s="572">
        <v>0</v>
      </c>
      <c r="BK50" s="572">
        <v>0</v>
      </c>
      <c r="BL50" s="572">
        <v>0</v>
      </c>
      <c r="BM50" s="572">
        <v>0</v>
      </c>
    </row>
    <row r="51" spans="1:65" ht="14.1" customHeight="1" x14ac:dyDescent="0.2">
      <c r="A51" s="573">
        <v>209</v>
      </c>
      <c r="B51" s="794">
        <f t="shared" si="36"/>
        <v>898.27</v>
      </c>
      <c r="C51" s="794" t="str">
        <f t="shared" si="37"/>
        <v xml:space="preserve"> </v>
      </c>
      <c r="D51" s="794">
        <f t="shared" si="38"/>
        <v>1267.68</v>
      </c>
      <c r="E51" s="794" t="str">
        <f t="shared" si="39"/>
        <v xml:space="preserve"> </v>
      </c>
      <c r="F51" s="794" t="str">
        <f t="shared" si="40"/>
        <v xml:space="preserve"> </v>
      </c>
      <c r="G51" s="794" t="str">
        <f t="shared" si="41"/>
        <v xml:space="preserve"> </v>
      </c>
      <c r="H51" s="794">
        <f t="shared" si="42"/>
        <v>1826.56</v>
      </c>
      <c r="I51" s="794" t="str">
        <f t="shared" si="43"/>
        <v xml:space="preserve"> </v>
      </c>
      <c r="J51" s="794" t="str">
        <f t="shared" si="44"/>
        <v xml:space="preserve"> </v>
      </c>
      <c r="K51" s="794">
        <f t="shared" si="45"/>
        <v>2302.29</v>
      </c>
      <c r="L51" s="794" t="str">
        <f t="shared" si="46"/>
        <v xml:space="preserve"> </v>
      </c>
      <c r="M51" s="794" t="str">
        <f t="shared" si="47"/>
        <v xml:space="preserve"> </v>
      </c>
      <c r="N51" s="794" t="str">
        <f t="shared" si="48"/>
        <v xml:space="preserve"> </v>
      </c>
      <c r="O51" s="794" t="str">
        <f t="shared" si="49"/>
        <v xml:space="preserve"> </v>
      </c>
      <c r="P51" s="794" t="str">
        <f t="shared" si="50"/>
        <v xml:space="preserve"> </v>
      </c>
      <c r="Q51" s="794" t="str">
        <f t="shared" si="51"/>
        <v xml:space="preserve"> </v>
      </c>
      <c r="R51" s="794" t="str">
        <f t="shared" si="52"/>
        <v xml:space="preserve"> </v>
      </c>
      <c r="S51" s="794" t="str">
        <f t="shared" si="53"/>
        <v xml:space="preserve"> </v>
      </c>
      <c r="T51" s="794" t="str">
        <f t="shared" si="54"/>
        <v xml:space="preserve"> </v>
      </c>
      <c r="U51" s="794" t="str">
        <f t="shared" si="55"/>
        <v xml:space="preserve"> </v>
      </c>
      <c r="V51" s="794" t="str">
        <f t="shared" si="56"/>
        <v xml:space="preserve"> </v>
      </c>
      <c r="W51" s="794" t="str">
        <f t="shared" si="57"/>
        <v xml:space="preserve"> </v>
      </c>
      <c r="X51" s="794" t="str">
        <f t="shared" si="58"/>
        <v xml:space="preserve"> </v>
      </c>
      <c r="Y51" s="794" t="str">
        <f t="shared" si="59"/>
        <v xml:space="preserve"> </v>
      </c>
      <c r="Z51" s="794" t="str">
        <f t="shared" si="60"/>
        <v xml:space="preserve"> </v>
      </c>
      <c r="AA51" s="794" t="str">
        <f t="shared" si="61"/>
        <v xml:space="preserve"> </v>
      </c>
      <c r="AB51" s="794" t="str">
        <f t="shared" si="62"/>
        <v xml:space="preserve"> </v>
      </c>
      <c r="AC51" s="794" t="str">
        <f t="shared" si="63"/>
        <v xml:space="preserve"> </v>
      </c>
      <c r="AD51" s="794" t="str">
        <f t="shared" si="64"/>
        <v xml:space="preserve"> </v>
      </c>
      <c r="AE51" s="794" t="str">
        <f t="shared" si="65"/>
        <v xml:space="preserve"> </v>
      </c>
      <c r="AF51" s="794" t="str">
        <f t="shared" si="66"/>
        <v xml:space="preserve"> </v>
      </c>
      <c r="AG51" s="574"/>
      <c r="AH51" s="587">
        <v>209</v>
      </c>
      <c r="AI51" s="572">
        <v>898.27</v>
      </c>
      <c r="AJ51" s="572">
        <v>0</v>
      </c>
      <c r="AK51" s="572">
        <v>1267.68</v>
      </c>
      <c r="AL51" s="572">
        <v>0</v>
      </c>
      <c r="AM51" s="572">
        <v>0</v>
      </c>
      <c r="AN51" s="572">
        <v>0</v>
      </c>
      <c r="AO51" s="572">
        <v>1826.56</v>
      </c>
      <c r="AP51" s="572">
        <v>0</v>
      </c>
      <c r="AQ51" s="572">
        <v>0</v>
      </c>
      <c r="AR51" s="572">
        <v>2302.29</v>
      </c>
      <c r="AS51" s="572">
        <v>0</v>
      </c>
      <c r="AT51" s="572">
        <v>0</v>
      </c>
      <c r="AU51" s="572">
        <v>0</v>
      </c>
      <c r="AV51" s="572">
        <v>0</v>
      </c>
      <c r="AW51" s="572">
        <v>0</v>
      </c>
      <c r="AX51" s="572">
        <v>0</v>
      </c>
      <c r="AY51" s="572">
        <v>0</v>
      </c>
      <c r="AZ51" s="572">
        <v>0</v>
      </c>
      <c r="BA51" s="572">
        <v>0</v>
      </c>
      <c r="BB51" s="572">
        <v>0</v>
      </c>
      <c r="BC51" s="572">
        <v>0</v>
      </c>
      <c r="BD51" s="572">
        <v>0</v>
      </c>
      <c r="BE51" s="572">
        <v>0</v>
      </c>
      <c r="BF51" s="572">
        <v>0</v>
      </c>
      <c r="BG51" s="572">
        <v>0</v>
      </c>
      <c r="BH51" s="572">
        <v>0</v>
      </c>
      <c r="BI51" s="572">
        <v>0</v>
      </c>
      <c r="BJ51" s="572">
        <v>0</v>
      </c>
      <c r="BK51" s="572">
        <v>0</v>
      </c>
      <c r="BL51" s="572">
        <v>0</v>
      </c>
      <c r="BM51" s="572">
        <v>0</v>
      </c>
    </row>
    <row r="52" spans="1:65" ht="14.1" customHeight="1" x14ac:dyDescent="0.2">
      <c r="A52" s="573">
        <v>216</v>
      </c>
      <c r="B52" s="794">
        <f t="shared" si="36"/>
        <v>940.55</v>
      </c>
      <c r="C52" s="794">
        <f t="shared" si="37"/>
        <v>1075.47</v>
      </c>
      <c r="D52" s="794">
        <f t="shared" si="38"/>
        <v>1330.4</v>
      </c>
      <c r="E52" s="794" t="str">
        <f t="shared" si="39"/>
        <v xml:space="preserve"> </v>
      </c>
      <c r="F52" s="794" t="str">
        <f t="shared" si="40"/>
        <v xml:space="preserve"> </v>
      </c>
      <c r="G52" s="794">
        <f t="shared" si="41"/>
        <v>1762.49</v>
      </c>
      <c r="H52" s="794" t="str">
        <f t="shared" si="42"/>
        <v xml:space="preserve"> </v>
      </c>
      <c r="I52" s="794" t="str">
        <f t="shared" si="43"/>
        <v xml:space="preserve"> </v>
      </c>
      <c r="J52" s="794" t="str">
        <f t="shared" si="44"/>
        <v xml:space="preserve"> </v>
      </c>
      <c r="K52" s="794">
        <f t="shared" si="45"/>
        <v>2366.35</v>
      </c>
      <c r="L52" s="794" t="str">
        <f t="shared" si="46"/>
        <v xml:space="preserve"> </v>
      </c>
      <c r="M52" s="794" t="str">
        <f t="shared" si="47"/>
        <v xml:space="preserve"> </v>
      </c>
      <c r="N52" s="794" t="str">
        <f t="shared" si="48"/>
        <v xml:space="preserve"> </v>
      </c>
      <c r="O52" s="794" t="str">
        <f t="shared" si="49"/>
        <v xml:space="preserve"> </v>
      </c>
      <c r="P52" s="794" t="str">
        <f t="shared" si="50"/>
        <v xml:space="preserve"> </v>
      </c>
      <c r="Q52" s="794">
        <f t="shared" si="51"/>
        <v>3248.27</v>
      </c>
      <c r="R52" s="794" t="str">
        <f t="shared" si="52"/>
        <v xml:space="preserve"> </v>
      </c>
      <c r="S52" s="794">
        <f t="shared" si="53"/>
        <v>3612.22</v>
      </c>
      <c r="T52" s="794" t="str">
        <f t="shared" si="54"/>
        <v xml:space="preserve"> </v>
      </c>
      <c r="U52" s="794" t="str">
        <f t="shared" si="55"/>
        <v xml:space="preserve"> </v>
      </c>
      <c r="V52" s="794" t="str">
        <f t="shared" si="56"/>
        <v xml:space="preserve"> </v>
      </c>
      <c r="W52" s="794">
        <f t="shared" si="57"/>
        <v>4359.2</v>
      </c>
      <c r="X52" s="794" t="str">
        <f t="shared" si="58"/>
        <v xml:space="preserve"> </v>
      </c>
      <c r="Y52" s="794" t="str">
        <f t="shared" si="59"/>
        <v xml:space="preserve"> </v>
      </c>
      <c r="Z52" s="794" t="str">
        <f t="shared" si="60"/>
        <v xml:space="preserve"> </v>
      </c>
      <c r="AA52" s="794" t="str">
        <f t="shared" si="61"/>
        <v xml:space="preserve"> </v>
      </c>
      <c r="AB52" s="794" t="str">
        <f t="shared" si="62"/>
        <v xml:space="preserve"> </v>
      </c>
      <c r="AC52" s="794" t="str">
        <f t="shared" si="63"/>
        <v xml:space="preserve"> </v>
      </c>
      <c r="AD52" s="794" t="str">
        <f t="shared" si="64"/>
        <v xml:space="preserve"> </v>
      </c>
      <c r="AE52" s="794" t="str">
        <f t="shared" si="65"/>
        <v xml:space="preserve"> </v>
      </c>
      <c r="AF52" s="794" t="str">
        <f t="shared" si="66"/>
        <v xml:space="preserve"> </v>
      </c>
      <c r="AG52" s="574"/>
      <c r="AH52" s="587">
        <v>216</v>
      </c>
      <c r="AI52" s="572">
        <v>940.55</v>
      </c>
      <c r="AJ52" s="572">
        <v>1075.47</v>
      </c>
      <c r="AK52" s="572">
        <v>1330.4</v>
      </c>
      <c r="AL52" s="572">
        <v>0</v>
      </c>
      <c r="AM52" s="572">
        <v>0</v>
      </c>
      <c r="AN52" s="572">
        <v>1762.49</v>
      </c>
      <c r="AO52" s="572">
        <v>0</v>
      </c>
      <c r="AP52" s="572">
        <v>0</v>
      </c>
      <c r="AQ52" s="572">
        <v>0</v>
      </c>
      <c r="AR52" s="572">
        <v>2366.35</v>
      </c>
      <c r="AS52" s="572">
        <v>0</v>
      </c>
      <c r="AT52" s="572">
        <v>0</v>
      </c>
      <c r="AU52" s="572">
        <v>0</v>
      </c>
      <c r="AV52" s="572">
        <v>0</v>
      </c>
      <c r="AW52" s="572">
        <v>0</v>
      </c>
      <c r="AX52" s="572">
        <v>3248.27</v>
      </c>
      <c r="AY52" s="572">
        <v>0</v>
      </c>
      <c r="AZ52" s="572">
        <v>3612.22</v>
      </c>
      <c r="BA52" s="572">
        <v>0</v>
      </c>
      <c r="BB52" s="572">
        <v>0</v>
      </c>
      <c r="BC52" s="572">
        <v>0</v>
      </c>
      <c r="BD52" s="572">
        <v>4359.2</v>
      </c>
      <c r="BE52" s="572">
        <v>0</v>
      </c>
      <c r="BF52" s="572">
        <v>0</v>
      </c>
      <c r="BG52" s="572">
        <v>0</v>
      </c>
      <c r="BH52" s="572">
        <v>0</v>
      </c>
      <c r="BI52" s="572">
        <v>0</v>
      </c>
      <c r="BJ52" s="572">
        <v>0</v>
      </c>
      <c r="BK52" s="572">
        <v>0</v>
      </c>
      <c r="BL52" s="572">
        <v>0</v>
      </c>
      <c r="BM52" s="572">
        <v>0</v>
      </c>
    </row>
    <row r="53" spans="1:65" ht="14.1" customHeight="1" x14ac:dyDescent="0.2">
      <c r="A53" s="573">
        <v>219</v>
      </c>
      <c r="B53" s="794">
        <f t="shared" si="36"/>
        <v>952.8</v>
      </c>
      <c r="C53" s="794">
        <f t="shared" si="37"/>
        <v>935.1</v>
      </c>
      <c r="D53" s="794">
        <f t="shared" si="38"/>
        <v>1068.68</v>
      </c>
      <c r="E53" s="794">
        <f t="shared" si="39"/>
        <v>1323.56</v>
      </c>
      <c r="F53" s="794">
        <f t="shared" si="40"/>
        <v>1637.09</v>
      </c>
      <c r="G53" s="794">
        <f t="shared" si="41"/>
        <v>1571.67</v>
      </c>
      <c r="H53" s="794">
        <f t="shared" si="42"/>
        <v>1926.07</v>
      </c>
      <c r="I53" s="794">
        <f t="shared" si="43"/>
        <v>2071.92</v>
      </c>
      <c r="J53" s="794">
        <f t="shared" si="44"/>
        <v>2246.39</v>
      </c>
      <c r="K53" s="794">
        <f t="shared" si="45"/>
        <v>2393.61</v>
      </c>
      <c r="L53" s="794">
        <f t="shared" si="46"/>
        <v>2499.9299999999998</v>
      </c>
      <c r="M53" s="794">
        <f t="shared" si="47"/>
        <v>2659.41</v>
      </c>
      <c r="N53" s="794" t="str">
        <f t="shared" si="48"/>
        <v xml:space="preserve"> </v>
      </c>
      <c r="O53" s="794">
        <f t="shared" si="49"/>
        <v>2992.01</v>
      </c>
      <c r="P53" s="794">
        <f t="shared" si="50"/>
        <v>3107.86</v>
      </c>
      <c r="Q53" s="794">
        <f t="shared" si="51"/>
        <v>3290.53</v>
      </c>
      <c r="R53" s="794">
        <f t="shared" si="52"/>
        <v>3450.03</v>
      </c>
      <c r="S53" s="794">
        <f t="shared" si="53"/>
        <v>3636.77</v>
      </c>
      <c r="T53" s="794">
        <f t="shared" si="54"/>
        <v>3823.51</v>
      </c>
      <c r="U53" s="794">
        <f t="shared" si="55"/>
        <v>4011.61</v>
      </c>
      <c r="V53" s="794" t="str">
        <f t="shared" si="56"/>
        <v xml:space="preserve"> </v>
      </c>
      <c r="W53" s="794">
        <f t="shared" si="57"/>
        <v>4390.55</v>
      </c>
      <c r="X53" s="794">
        <f t="shared" si="58"/>
        <v>4799.4799999999996</v>
      </c>
      <c r="Y53" s="794" t="str">
        <f t="shared" si="59"/>
        <v xml:space="preserve"> </v>
      </c>
      <c r="Z53" s="794">
        <f t="shared" si="60"/>
        <v>5219.33</v>
      </c>
      <c r="AA53" s="794" t="str">
        <f t="shared" si="61"/>
        <v xml:space="preserve"> </v>
      </c>
      <c r="AB53" s="794">
        <f t="shared" si="62"/>
        <v>5650.04</v>
      </c>
      <c r="AC53" s="794">
        <f t="shared" si="63"/>
        <v>5874.96</v>
      </c>
      <c r="AD53" s="794">
        <f t="shared" si="64"/>
        <v>6108.08</v>
      </c>
      <c r="AE53" s="794">
        <f t="shared" si="65"/>
        <v>6576.95</v>
      </c>
      <c r="AF53" s="794">
        <f t="shared" si="66"/>
        <v>7060.87</v>
      </c>
      <c r="AG53" s="574"/>
      <c r="AH53" s="587">
        <v>219</v>
      </c>
      <c r="AI53" s="572">
        <v>952.8</v>
      </c>
      <c r="AJ53" s="572">
        <v>935.1</v>
      </c>
      <c r="AK53" s="572">
        <v>1068.68</v>
      </c>
      <c r="AL53" s="572">
        <v>1323.56</v>
      </c>
      <c r="AM53" s="572">
        <v>1637.09</v>
      </c>
      <c r="AN53" s="572">
        <v>1571.67</v>
      </c>
      <c r="AO53" s="572">
        <v>1926.07</v>
      </c>
      <c r="AP53" s="572">
        <v>2071.92</v>
      </c>
      <c r="AQ53" s="572">
        <v>2246.39</v>
      </c>
      <c r="AR53" s="572">
        <v>2393.61</v>
      </c>
      <c r="AS53" s="572">
        <v>2499.9299999999998</v>
      </c>
      <c r="AT53" s="572">
        <v>2659.41</v>
      </c>
      <c r="AU53" s="572">
        <v>0</v>
      </c>
      <c r="AV53" s="572">
        <v>2992.01</v>
      </c>
      <c r="AW53" s="572">
        <v>3107.86</v>
      </c>
      <c r="AX53" s="572">
        <v>3290.53</v>
      </c>
      <c r="AY53" s="572">
        <v>3450.03</v>
      </c>
      <c r="AZ53" s="572">
        <v>3636.77</v>
      </c>
      <c r="BA53" s="572">
        <v>3823.51</v>
      </c>
      <c r="BB53" s="572">
        <v>4011.61</v>
      </c>
      <c r="BC53" s="572">
        <v>0</v>
      </c>
      <c r="BD53" s="572">
        <v>4390.55</v>
      </c>
      <c r="BE53" s="572">
        <v>4799.4799999999996</v>
      </c>
      <c r="BF53" s="572">
        <v>0</v>
      </c>
      <c r="BG53" s="572">
        <v>5219.33</v>
      </c>
      <c r="BH53" s="572">
        <v>0</v>
      </c>
      <c r="BI53" s="572">
        <v>5650.04</v>
      </c>
      <c r="BJ53" s="572">
        <v>5874.96</v>
      </c>
      <c r="BK53" s="572">
        <v>6108.08</v>
      </c>
      <c r="BL53" s="572">
        <v>6576.95</v>
      </c>
      <c r="BM53" s="572">
        <v>7060.87</v>
      </c>
    </row>
    <row r="54" spans="1:65" ht="14.1" customHeight="1" x14ac:dyDescent="0.2">
      <c r="A54" s="573">
        <v>222</v>
      </c>
      <c r="B54" s="794" t="str">
        <f t="shared" si="36"/>
        <v xml:space="preserve"> </v>
      </c>
      <c r="C54" s="794" t="str">
        <f t="shared" si="37"/>
        <v xml:space="preserve"> </v>
      </c>
      <c r="D54" s="794" t="str">
        <f t="shared" si="38"/>
        <v xml:space="preserve"> </v>
      </c>
      <c r="E54" s="794" t="str">
        <f t="shared" si="39"/>
        <v xml:space="preserve"> </v>
      </c>
      <c r="F54" s="794" t="str">
        <f t="shared" si="40"/>
        <v xml:space="preserve"> </v>
      </c>
      <c r="G54" s="794" t="str">
        <f t="shared" si="41"/>
        <v xml:space="preserve"> </v>
      </c>
      <c r="H54" s="794" t="str">
        <f t="shared" si="42"/>
        <v xml:space="preserve"> </v>
      </c>
      <c r="I54" s="794" t="str">
        <f t="shared" si="43"/>
        <v xml:space="preserve"> </v>
      </c>
      <c r="J54" s="794" t="str">
        <f t="shared" si="44"/>
        <v xml:space="preserve"> </v>
      </c>
      <c r="K54" s="794" t="str">
        <f t="shared" si="45"/>
        <v xml:space="preserve"> </v>
      </c>
      <c r="L54" s="794" t="str">
        <f t="shared" si="46"/>
        <v xml:space="preserve"> </v>
      </c>
      <c r="M54" s="794" t="str">
        <f t="shared" si="47"/>
        <v xml:space="preserve"> </v>
      </c>
      <c r="N54" s="794" t="str">
        <f t="shared" si="48"/>
        <v xml:space="preserve"> </v>
      </c>
      <c r="O54" s="794">
        <f t="shared" si="49"/>
        <v>3037</v>
      </c>
      <c r="P54" s="794" t="str">
        <f t="shared" si="50"/>
        <v xml:space="preserve"> </v>
      </c>
      <c r="Q54" s="794" t="str">
        <f t="shared" si="51"/>
        <v xml:space="preserve"> </v>
      </c>
      <c r="R54" s="794" t="str">
        <f t="shared" si="52"/>
        <v xml:space="preserve"> </v>
      </c>
      <c r="S54" s="794" t="str">
        <f t="shared" si="53"/>
        <v xml:space="preserve"> </v>
      </c>
      <c r="T54" s="794" t="str">
        <f t="shared" si="54"/>
        <v xml:space="preserve"> </v>
      </c>
      <c r="U54" s="794" t="str">
        <f t="shared" si="55"/>
        <v xml:space="preserve"> </v>
      </c>
      <c r="V54" s="794" t="str">
        <f t="shared" si="56"/>
        <v xml:space="preserve"> </v>
      </c>
      <c r="W54" s="794" t="str">
        <f t="shared" si="57"/>
        <v xml:space="preserve"> </v>
      </c>
      <c r="X54" s="794" t="str">
        <f t="shared" si="58"/>
        <v xml:space="preserve"> </v>
      </c>
      <c r="Y54" s="794" t="str">
        <f t="shared" si="59"/>
        <v xml:space="preserve"> </v>
      </c>
      <c r="Z54" s="794" t="str">
        <f t="shared" si="60"/>
        <v xml:space="preserve"> </v>
      </c>
      <c r="AA54" s="794" t="str">
        <f t="shared" si="61"/>
        <v xml:space="preserve"> </v>
      </c>
      <c r="AB54" s="794" t="str">
        <f t="shared" si="62"/>
        <v xml:space="preserve"> </v>
      </c>
      <c r="AC54" s="794" t="str">
        <f t="shared" si="63"/>
        <v xml:space="preserve"> </v>
      </c>
      <c r="AD54" s="794" t="str">
        <f t="shared" si="64"/>
        <v xml:space="preserve"> </v>
      </c>
      <c r="AE54" s="794" t="str">
        <f t="shared" si="65"/>
        <v xml:space="preserve"> </v>
      </c>
      <c r="AF54" s="794" t="str">
        <f t="shared" si="66"/>
        <v xml:space="preserve"> </v>
      </c>
      <c r="AG54" s="574"/>
      <c r="AH54" s="587">
        <v>222</v>
      </c>
      <c r="AI54" s="572">
        <v>0</v>
      </c>
      <c r="AJ54" s="572">
        <v>0</v>
      </c>
      <c r="AK54" s="572">
        <v>0</v>
      </c>
      <c r="AL54" s="572">
        <v>0</v>
      </c>
      <c r="AM54" s="572">
        <v>0</v>
      </c>
      <c r="AN54" s="572">
        <v>0</v>
      </c>
      <c r="AO54" s="572">
        <v>0</v>
      </c>
      <c r="AP54" s="572">
        <v>0</v>
      </c>
      <c r="AQ54" s="572">
        <v>0</v>
      </c>
      <c r="AR54" s="572">
        <v>0</v>
      </c>
      <c r="AS54" s="572">
        <v>0</v>
      </c>
      <c r="AT54" s="572">
        <v>0</v>
      </c>
      <c r="AU54" s="572">
        <v>0</v>
      </c>
      <c r="AV54" s="572">
        <v>3037</v>
      </c>
      <c r="AW54" s="572">
        <v>0</v>
      </c>
      <c r="AX54" s="572">
        <v>0</v>
      </c>
      <c r="AY54" s="572">
        <v>0</v>
      </c>
      <c r="AZ54" s="572">
        <v>0</v>
      </c>
      <c r="BA54" s="572">
        <v>0</v>
      </c>
      <c r="BB54" s="572">
        <v>0</v>
      </c>
      <c r="BC54" s="572">
        <v>0</v>
      </c>
      <c r="BD54" s="572">
        <v>0</v>
      </c>
      <c r="BE54" s="572">
        <v>0</v>
      </c>
      <c r="BF54" s="572">
        <v>0</v>
      </c>
      <c r="BG54" s="572">
        <v>0</v>
      </c>
      <c r="BH54" s="572">
        <v>0</v>
      </c>
      <c r="BI54" s="572">
        <v>0</v>
      </c>
      <c r="BJ54" s="572">
        <v>0</v>
      </c>
      <c r="BK54" s="572">
        <v>0</v>
      </c>
      <c r="BL54" s="572">
        <v>0</v>
      </c>
      <c r="BM54" s="572">
        <v>0</v>
      </c>
    </row>
    <row r="55" spans="1:65" ht="14.1" customHeight="1" x14ac:dyDescent="0.2">
      <c r="A55" s="573">
        <v>230</v>
      </c>
      <c r="B55" s="794">
        <f t="shared" si="36"/>
        <v>1044.1300000000001</v>
      </c>
      <c r="C55" s="794">
        <f t="shared" si="37"/>
        <v>1198.18</v>
      </c>
      <c r="D55" s="794">
        <f t="shared" si="38"/>
        <v>1458.52</v>
      </c>
      <c r="E55" s="794">
        <f t="shared" si="39"/>
        <v>1722.97</v>
      </c>
      <c r="F55" s="794" t="str">
        <f t="shared" si="40"/>
        <v xml:space="preserve"> </v>
      </c>
      <c r="G55" s="794">
        <f t="shared" si="41"/>
        <v>1966.95</v>
      </c>
      <c r="H55" s="794">
        <f t="shared" si="42"/>
        <v>2018.75</v>
      </c>
      <c r="I55" s="794">
        <f t="shared" si="43"/>
        <v>2180.96</v>
      </c>
      <c r="J55" s="794">
        <f t="shared" si="44"/>
        <v>2336.35</v>
      </c>
      <c r="K55" s="794">
        <f t="shared" si="45"/>
        <v>2502.65</v>
      </c>
      <c r="L55" s="794" t="str">
        <f t="shared" si="46"/>
        <v xml:space="preserve"> </v>
      </c>
      <c r="M55" s="794" t="str">
        <f t="shared" si="47"/>
        <v xml:space="preserve"> </v>
      </c>
      <c r="N55" s="794" t="str">
        <f t="shared" si="48"/>
        <v xml:space="preserve"> </v>
      </c>
      <c r="O55" s="794">
        <f t="shared" si="49"/>
        <v>3111.97</v>
      </c>
      <c r="P55" s="794" t="str">
        <f t="shared" si="50"/>
        <v xml:space="preserve"> </v>
      </c>
      <c r="Q55" s="794">
        <f t="shared" si="51"/>
        <v>3400.94</v>
      </c>
      <c r="R55" s="794" t="str">
        <f t="shared" si="52"/>
        <v xml:space="preserve"> </v>
      </c>
      <c r="S55" s="794">
        <f t="shared" si="53"/>
        <v>3760.8</v>
      </c>
      <c r="T55" s="794" t="str">
        <f t="shared" si="54"/>
        <v xml:space="preserve"> </v>
      </c>
      <c r="U55" s="794" t="str">
        <f t="shared" si="55"/>
        <v xml:space="preserve"> </v>
      </c>
      <c r="V55" s="794" t="str">
        <f t="shared" si="56"/>
        <v xml:space="preserve"> </v>
      </c>
      <c r="W55" s="794" t="str">
        <f t="shared" si="57"/>
        <v xml:space="preserve"> </v>
      </c>
      <c r="X55" s="794" t="str">
        <f t="shared" si="58"/>
        <v xml:space="preserve"> </v>
      </c>
      <c r="Y55" s="794" t="str">
        <f t="shared" si="59"/>
        <v xml:space="preserve"> </v>
      </c>
      <c r="Z55" s="794" t="str">
        <f t="shared" si="60"/>
        <v xml:space="preserve"> </v>
      </c>
      <c r="AA55" s="794" t="str">
        <f t="shared" si="61"/>
        <v xml:space="preserve"> </v>
      </c>
      <c r="AB55" s="794" t="str">
        <f t="shared" si="62"/>
        <v xml:space="preserve"> </v>
      </c>
      <c r="AC55" s="794" t="str">
        <f t="shared" si="63"/>
        <v xml:space="preserve"> </v>
      </c>
      <c r="AD55" s="794">
        <f t="shared" si="64"/>
        <v>6249.82</v>
      </c>
      <c r="AE55" s="794" t="str">
        <f t="shared" si="65"/>
        <v xml:space="preserve"> </v>
      </c>
      <c r="AF55" s="794" t="str">
        <f t="shared" si="66"/>
        <v xml:space="preserve"> </v>
      </c>
      <c r="AG55" s="574"/>
      <c r="AH55" s="587">
        <v>230</v>
      </c>
      <c r="AI55" s="572">
        <v>1044.1300000000001</v>
      </c>
      <c r="AJ55" s="572">
        <v>1198.18</v>
      </c>
      <c r="AK55" s="572">
        <v>1458.52</v>
      </c>
      <c r="AL55" s="572">
        <v>1722.97</v>
      </c>
      <c r="AM55" s="572">
        <v>0</v>
      </c>
      <c r="AN55" s="572">
        <v>1966.95</v>
      </c>
      <c r="AO55" s="572">
        <v>2018.75</v>
      </c>
      <c r="AP55" s="572">
        <v>2180.96</v>
      </c>
      <c r="AQ55" s="572">
        <v>2336.35</v>
      </c>
      <c r="AR55" s="572">
        <v>2502.65</v>
      </c>
      <c r="AS55" s="572">
        <v>0</v>
      </c>
      <c r="AT55" s="572">
        <v>0</v>
      </c>
      <c r="AU55" s="572">
        <v>0</v>
      </c>
      <c r="AV55" s="572">
        <v>3111.97</v>
      </c>
      <c r="AW55" s="572">
        <v>0</v>
      </c>
      <c r="AX55" s="572">
        <v>3400.94</v>
      </c>
      <c r="AY55" s="572">
        <v>0</v>
      </c>
      <c r="AZ55" s="572">
        <v>3760.8</v>
      </c>
      <c r="BA55" s="572">
        <v>0</v>
      </c>
      <c r="BB55" s="572">
        <v>0</v>
      </c>
      <c r="BC55" s="572">
        <v>0</v>
      </c>
      <c r="BD55" s="572">
        <v>0</v>
      </c>
      <c r="BE55" s="572">
        <v>0</v>
      </c>
      <c r="BF55" s="572">
        <v>0</v>
      </c>
      <c r="BG55" s="572">
        <v>0</v>
      </c>
      <c r="BH55" s="572">
        <v>0</v>
      </c>
      <c r="BI55" s="572">
        <v>0</v>
      </c>
      <c r="BJ55" s="572">
        <v>0</v>
      </c>
      <c r="BK55" s="572">
        <v>6249.82</v>
      </c>
      <c r="BL55" s="572">
        <v>0</v>
      </c>
      <c r="BM55" s="572">
        <v>0</v>
      </c>
    </row>
    <row r="56" spans="1:65" ht="14.1" customHeight="1" x14ac:dyDescent="0.2">
      <c r="A56" s="573">
        <v>235</v>
      </c>
      <c r="B56" s="794" t="str">
        <f t="shared" si="36"/>
        <v xml:space="preserve"> </v>
      </c>
      <c r="C56" s="794" t="str">
        <f t="shared" si="37"/>
        <v xml:space="preserve"> </v>
      </c>
      <c r="D56" s="794">
        <f t="shared" si="38"/>
        <v>1491.24</v>
      </c>
      <c r="E56" s="794" t="str">
        <f t="shared" si="39"/>
        <v xml:space="preserve"> </v>
      </c>
      <c r="F56" s="794" t="str">
        <f t="shared" si="40"/>
        <v xml:space="preserve"> </v>
      </c>
      <c r="G56" s="794" t="str">
        <f t="shared" si="41"/>
        <v xml:space="preserve"> </v>
      </c>
      <c r="H56" s="794" t="str">
        <f t="shared" si="42"/>
        <v xml:space="preserve"> </v>
      </c>
      <c r="I56" s="794">
        <f t="shared" si="43"/>
        <v>2225.94</v>
      </c>
      <c r="J56" s="794" t="str">
        <f t="shared" si="44"/>
        <v xml:space="preserve"> </v>
      </c>
      <c r="K56" s="794" t="str">
        <f t="shared" si="45"/>
        <v xml:space="preserve"> </v>
      </c>
      <c r="L56" s="794" t="str">
        <f t="shared" si="46"/>
        <v xml:space="preserve"> </v>
      </c>
      <c r="M56" s="794" t="str">
        <f t="shared" si="47"/>
        <v xml:space="preserve"> </v>
      </c>
      <c r="N56" s="794" t="str">
        <f t="shared" si="48"/>
        <v xml:space="preserve"> </v>
      </c>
      <c r="O56" s="794">
        <f t="shared" si="49"/>
        <v>3174.67</v>
      </c>
      <c r="P56" s="794" t="str">
        <f t="shared" si="50"/>
        <v xml:space="preserve"> </v>
      </c>
      <c r="Q56" s="794" t="str">
        <f t="shared" si="51"/>
        <v xml:space="preserve"> </v>
      </c>
      <c r="R56" s="794" t="str">
        <f t="shared" si="52"/>
        <v xml:space="preserve"> </v>
      </c>
      <c r="S56" s="794" t="str">
        <f t="shared" si="53"/>
        <v xml:space="preserve"> </v>
      </c>
      <c r="T56" s="794" t="str">
        <f t="shared" si="54"/>
        <v xml:space="preserve"> </v>
      </c>
      <c r="U56" s="794" t="str">
        <f t="shared" si="55"/>
        <v xml:space="preserve"> </v>
      </c>
      <c r="V56" s="794" t="str">
        <f t="shared" si="56"/>
        <v xml:space="preserve"> </v>
      </c>
      <c r="W56" s="794" t="str">
        <f t="shared" si="57"/>
        <v xml:space="preserve"> </v>
      </c>
      <c r="X56" s="794" t="str">
        <f t="shared" si="58"/>
        <v xml:space="preserve"> </v>
      </c>
      <c r="Y56" s="794" t="str">
        <f t="shared" si="59"/>
        <v xml:space="preserve"> </v>
      </c>
      <c r="Z56" s="794" t="str">
        <f t="shared" si="60"/>
        <v xml:space="preserve"> </v>
      </c>
      <c r="AA56" s="794" t="str">
        <f t="shared" si="61"/>
        <v xml:space="preserve"> </v>
      </c>
      <c r="AB56" s="794" t="str">
        <f t="shared" si="62"/>
        <v xml:space="preserve"> </v>
      </c>
      <c r="AC56" s="794" t="str">
        <f t="shared" si="63"/>
        <v xml:space="preserve"> </v>
      </c>
      <c r="AD56" s="794" t="str">
        <f t="shared" si="64"/>
        <v xml:space="preserve"> </v>
      </c>
      <c r="AE56" s="794" t="str">
        <f t="shared" si="65"/>
        <v xml:space="preserve"> </v>
      </c>
      <c r="AF56" s="794" t="str">
        <f t="shared" si="66"/>
        <v xml:space="preserve"> </v>
      </c>
      <c r="AG56" s="574"/>
      <c r="AH56" s="587">
        <v>235</v>
      </c>
      <c r="AI56" s="572">
        <v>0</v>
      </c>
      <c r="AJ56" s="572">
        <v>0</v>
      </c>
      <c r="AK56" s="572">
        <v>1491.24</v>
      </c>
      <c r="AL56" s="572">
        <v>0</v>
      </c>
      <c r="AM56" s="572">
        <v>0</v>
      </c>
      <c r="AN56" s="572">
        <v>0</v>
      </c>
      <c r="AO56" s="572">
        <v>0</v>
      </c>
      <c r="AP56" s="572">
        <v>2225.94</v>
      </c>
      <c r="AQ56" s="572">
        <v>0</v>
      </c>
      <c r="AR56" s="572">
        <v>0</v>
      </c>
      <c r="AS56" s="572">
        <v>0</v>
      </c>
      <c r="AT56" s="572">
        <v>0</v>
      </c>
      <c r="AU56" s="572">
        <v>0</v>
      </c>
      <c r="AV56" s="572">
        <v>3174.67</v>
      </c>
      <c r="AW56" s="572">
        <v>0</v>
      </c>
      <c r="AX56" s="572">
        <v>0</v>
      </c>
      <c r="AY56" s="572">
        <v>0</v>
      </c>
      <c r="AZ56" s="572">
        <v>0</v>
      </c>
      <c r="BA56" s="572">
        <v>0</v>
      </c>
      <c r="BB56" s="572">
        <v>0</v>
      </c>
      <c r="BC56" s="572">
        <v>0</v>
      </c>
      <c r="BD56" s="572">
        <v>0</v>
      </c>
      <c r="BE56" s="572">
        <v>0</v>
      </c>
      <c r="BF56" s="572">
        <v>0</v>
      </c>
      <c r="BG56" s="572">
        <v>0</v>
      </c>
      <c r="BH56" s="572">
        <v>0</v>
      </c>
      <c r="BI56" s="572">
        <v>0</v>
      </c>
      <c r="BJ56" s="572">
        <v>0</v>
      </c>
      <c r="BK56" s="572">
        <v>0</v>
      </c>
      <c r="BL56" s="572">
        <v>0</v>
      </c>
      <c r="BM56" s="572">
        <v>0</v>
      </c>
    </row>
    <row r="57" spans="1:65" ht="14.1" customHeight="1" x14ac:dyDescent="0.2">
      <c r="A57" s="573">
        <v>240</v>
      </c>
      <c r="B57" s="794" t="str">
        <f t="shared" si="36"/>
        <v xml:space="preserve"> </v>
      </c>
      <c r="C57" s="794" t="str">
        <f t="shared" si="37"/>
        <v xml:space="preserve"> </v>
      </c>
      <c r="D57" s="794" t="str">
        <f t="shared" si="38"/>
        <v xml:space="preserve"> </v>
      </c>
      <c r="E57" s="794" t="str">
        <f t="shared" si="39"/>
        <v xml:space="preserve"> </v>
      </c>
      <c r="F57" s="794" t="str">
        <f t="shared" si="40"/>
        <v xml:space="preserve"> </v>
      </c>
      <c r="G57" s="794">
        <f t="shared" si="41"/>
        <v>2051.4699999999998</v>
      </c>
      <c r="H57" s="794" t="str">
        <f t="shared" si="42"/>
        <v xml:space="preserve"> </v>
      </c>
      <c r="I57" s="794" t="str">
        <f t="shared" si="43"/>
        <v xml:space="preserve"> </v>
      </c>
      <c r="J57" s="794" t="str">
        <f t="shared" si="44"/>
        <v xml:space="preserve"> </v>
      </c>
      <c r="K57" s="794">
        <f t="shared" si="45"/>
        <v>2602.17</v>
      </c>
      <c r="L57" s="794" t="str">
        <f t="shared" si="46"/>
        <v xml:space="preserve"> </v>
      </c>
      <c r="M57" s="794" t="str">
        <f t="shared" si="47"/>
        <v xml:space="preserve"> </v>
      </c>
      <c r="N57" s="794" t="str">
        <f t="shared" si="48"/>
        <v xml:space="preserve"> </v>
      </c>
      <c r="O57" s="794" t="str">
        <f t="shared" si="49"/>
        <v xml:space="preserve"> </v>
      </c>
      <c r="P57" s="794" t="str">
        <f t="shared" si="50"/>
        <v xml:space="preserve"> </v>
      </c>
      <c r="Q57" s="794" t="str">
        <f t="shared" si="51"/>
        <v xml:space="preserve"> </v>
      </c>
      <c r="R57" s="794" t="str">
        <f t="shared" si="52"/>
        <v xml:space="preserve"> </v>
      </c>
      <c r="S57" s="794" t="str">
        <f t="shared" si="53"/>
        <v xml:space="preserve"> </v>
      </c>
      <c r="T57" s="794" t="str">
        <f t="shared" si="54"/>
        <v xml:space="preserve"> </v>
      </c>
      <c r="U57" s="794" t="str">
        <f t="shared" si="55"/>
        <v xml:space="preserve"> </v>
      </c>
      <c r="V57" s="794" t="str">
        <f t="shared" si="56"/>
        <v xml:space="preserve"> </v>
      </c>
      <c r="W57" s="794" t="str">
        <f t="shared" si="57"/>
        <v xml:space="preserve"> </v>
      </c>
      <c r="X57" s="794" t="str">
        <f t="shared" si="58"/>
        <v xml:space="preserve"> </v>
      </c>
      <c r="Y57" s="794" t="str">
        <f t="shared" si="59"/>
        <v xml:space="preserve"> </v>
      </c>
      <c r="Z57" s="794" t="str">
        <f t="shared" si="60"/>
        <v xml:space="preserve"> </v>
      </c>
      <c r="AA57" s="794" t="str">
        <f t="shared" si="61"/>
        <v xml:space="preserve"> </v>
      </c>
      <c r="AB57" s="794" t="str">
        <f t="shared" si="62"/>
        <v xml:space="preserve"> </v>
      </c>
      <c r="AC57" s="794" t="str">
        <f t="shared" si="63"/>
        <v xml:space="preserve"> </v>
      </c>
      <c r="AD57" s="794" t="str">
        <f t="shared" si="64"/>
        <v xml:space="preserve"> </v>
      </c>
      <c r="AE57" s="794" t="str">
        <f t="shared" si="65"/>
        <v xml:space="preserve"> </v>
      </c>
      <c r="AF57" s="794" t="str">
        <f t="shared" si="66"/>
        <v xml:space="preserve"> </v>
      </c>
      <c r="AG57" s="574"/>
      <c r="AH57" s="587">
        <v>240</v>
      </c>
      <c r="AI57" s="572">
        <v>0</v>
      </c>
      <c r="AJ57" s="572">
        <v>0</v>
      </c>
      <c r="AK57" s="572">
        <v>0</v>
      </c>
      <c r="AL57" s="572">
        <v>0</v>
      </c>
      <c r="AM57" s="572">
        <v>0</v>
      </c>
      <c r="AN57" s="572">
        <v>2051.4699999999998</v>
      </c>
      <c r="AO57" s="572">
        <v>0</v>
      </c>
      <c r="AP57" s="572">
        <v>0</v>
      </c>
      <c r="AQ57" s="572">
        <v>0</v>
      </c>
      <c r="AR57" s="572">
        <v>2602.17</v>
      </c>
      <c r="AS57" s="572">
        <v>0</v>
      </c>
      <c r="AT57" s="572">
        <v>0</v>
      </c>
      <c r="AU57" s="572">
        <v>0</v>
      </c>
      <c r="AV57" s="572">
        <v>0</v>
      </c>
      <c r="AW57" s="572">
        <v>0</v>
      </c>
      <c r="AX57" s="572">
        <v>0</v>
      </c>
      <c r="AY57" s="572">
        <v>0</v>
      </c>
      <c r="AZ57" s="572">
        <v>0</v>
      </c>
      <c r="BA57" s="572">
        <v>0</v>
      </c>
      <c r="BB57" s="572">
        <v>0</v>
      </c>
      <c r="BC57" s="572">
        <v>0</v>
      </c>
      <c r="BD57" s="572">
        <v>0</v>
      </c>
      <c r="BE57" s="572">
        <v>0</v>
      </c>
      <c r="BF57" s="572">
        <v>0</v>
      </c>
      <c r="BG57" s="572">
        <v>0</v>
      </c>
      <c r="BH57" s="572">
        <v>0</v>
      </c>
      <c r="BI57" s="572">
        <v>0</v>
      </c>
      <c r="BJ57" s="572">
        <v>0</v>
      </c>
      <c r="BK57" s="572">
        <v>0</v>
      </c>
      <c r="BL57" s="572">
        <v>0</v>
      </c>
      <c r="BM57" s="572">
        <v>0</v>
      </c>
    </row>
    <row r="58" spans="1:65" ht="14.1" customHeight="1" x14ac:dyDescent="0.2">
      <c r="A58" s="573">
        <v>245</v>
      </c>
      <c r="B58" s="794">
        <f t="shared" si="36"/>
        <v>1125.92</v>
      </c>
      <c r="C58" s="794">
        <f t="shared" si="37"/>
        <v>1289.5</v>
      </c>
      <c r="D58" s="794">
        <f t="shared" si="38"/>
        <v>1566.21</v>
      </c>
      <c r="E58" s="794">
        <f t="shared" si="39"/>
        <v>1838.83</v>
      </c>
      <c r="F58" s="794" t="str">
        <f t="shared" si="40"/>
        <v xml:space="preserve"> </v>
      </c>
      <c r="G58" s="794">
        <f t="shared" si="41"/>
        <v>2099.17</v>
      </c>
      <c r="H58" s="794">
        <f t="shared" si="42"/>
        <v>2159.15</v>
      </c>
      <c r="I58" s="794">
        <f t="shared" si="43"/>
        <v>2321.36</v>
      </c>
      <c r="J58" s="794">
        <f t="shared" si="44"/>
        <v>2487.67</v>
      </c>
      <c r="K58" s="794">
        <f t="shared" si="45"/>
        <v>2651.23</v>
      </c>
      <c r="L58" s="794" t="str">
        <f t="shared" si="46"/>
        <v xml:space="preserve"> </v>
      </c>
      <c r="M58" s="794">
        <f t="shared" si="47"/>
        <v>2936.12</v>
      </c>
      <c r="N58" s="794" t="str">
        <f t="shared" si="48"/>
        <v xml:space="preserve"> </v>
      </c>
      <c r="O58" s="794">
        <f t="shared" si="49"/>
        <v>3278.26</v>
      </c>
      <c r="P58" s="794" t="str">
        <f t="shared" si="50"/>
        <v xml:space="preserve"> </v>
      </c>
      <c r="Q58" s="794">
        <f t="shared" si="51"/>
        <v>3586.33</v>
      </c>
      <c r="R58" s="794" t="str">
        <f t="shared" si="52"/>
        <v xml:space="preserve"> </v>
      </c>
      <c r="S58" s="794">
        <f t="shared" si="53"/>
        <v>3958.45</v>
      </c>
      <c r="T58" s="794">
        <f t="shared" si="54"/>
        <v>4150.6400000000003</v>
      </c>
      <c r="U58" s="794" t="str">
        <f t="shared" si="55"/>
        <v xml:space="preserve"> </v>
      </c>
      <c r="V58" s="794" t="str">
        <f t="shared" si="56"/>
        <v xml:space="preserve"> </v>
      </c>
      <c r="W58" s="794" t="str">
        <f t="shared" si="57"/>
        <v xml:space="preserve"> </v>
      </c>
      <c r="X58" s="794">
        <f t="shared" si="58"/>
        <v>5164.8</v>
      </c>
      <c r="Y58" s="794" t="str">
        <f t="shared" si="59"/>
        <v xml:space="preserve"> </v>
      </c>
      <c r="Z58" s="794" t="str">
        <f t="shared" si="60"/>
        <v xml:space="preserve"> </v>
      </c>
      <c r="AA58" s="794" t="str">
        <f t="shared" si="61"/>
        <v xml:space="preserve"> </v>
      </c>
      <c r="AB58" s="794" t="str">
        <f t="shared" si="62"/>
        <v xml:space="preserve"> </v>
      </c>
      <c r="AC58" s="794">
        <f t="shared" si="63"/>
        <v>6274.37</v>
      </c>
      <c r="AD58" s="794" t="str">
        <f t="shared" si="64"/>
        <v xml:space="preserve"> </v>
      </c>
      <c r="AE58" s="794" t="str">
        <f t="shared" si="65"/>
        <v xml:space="preserve"> </v>
      </c>
      <c r="AF58" s="794">
        <f t="shared" si="66"/>
        <v>7512.06</v>
      </c>
      <c r="AG58" s="574"/>
      <c r="AH58" s="587">
        <v>245</v>
      </c>
      <c r="AI58" s="572">
        <v>1125.92</v>
      </c>
      <c r="AJ58" s="572">
        <v>1289.5</v>
      </c>
      <c r="AK58" s="572">
        <v>1566.21</v>
      </c>
      <c r="AL58" s="572">
        <v>1838.83</v>
      </c>
      <c r="AM58" s="572">
        <v>0</v>
      </c>
      <c r="AN58" s="572">
        <v>2099.17</v>
      </c>
      <c r="AO58" s="572">
        <v>2159.15</v>
      </c>
      <c r="AP58" s="572">
        <v>2321.36</v>
      </c>
      <c r="AQ58" s="572">
        <v>2487.67</v>
      </c>
      <c r="AR58" s="572">
        <v>2651.23</v>
      </c>
      <c r="AS58" s="572">
        <v>0</v>
      </c>
      <c r="AT58" s="572">
        <v>2936.12</v>
      </c>
      <c r="AU58" s="572">
        <v>0</v>
      </c>
      <c r="AV58" s="572">
        <v>3278.26</v>
      </c>
      <c r="AW58" s="572">
        <v>0</v>
      </c>
      <c r="AX58" s="572">
        <v>3586.33</v>
      </c>
      <c r="AY58" s="572">
        <v>0</v>
      </c>
      <c r="AZ58" s="572">
        <v>3958.45</v>
      </c>
      <c r="BA58" s="572">
        <v>4150.6400000000003</v>
      </c>
      <c r="BB58" s="572">
        <v>0</v>
      </c>
      <c r="BC58" s="572">
        <v>0</v>
      </c>
      <c r="BD58" s="572">
        <v>0</v>
      </c>
      <c r="BE58" s="572">
        <v>5164.8</v>
      </c>
      <c r="BF58" s="572">
        <v>0</v>
      </c>
      <c r="BG58" s="572">
        <v>0</v>
      </c>
      <c r="BH58" s="572">
        <v>0</v>
      </c>
      <c r="BI58" s="572">
        <v>0</v>
      </c>
      <c r="BJ58" s="572">
        <v>6274.37</v>
      </c>
      <c r="BK58" s="572">
        <v>0</v>
      </c>
      <c r="BL58" s="572">
        <v>0</v>
      </c>
      <c r="BM58" s="572">
        <v>7512.06</v>
      </c>
    </row>
    <row r="59" spans="1:65" ht="14.1" customHeight="1" x14ac:dyDescent="0.2">
      <c r="A59" s="573">
        <v>251</v>
      </c>
      <c r="B59" s="794">
        <f t="shared" si="36"/>
        <v>1192.73</v>
      </c>
      <c r="C59" s="794">
        <f t="shared" si="37"/>
        <v>1323.56</v>
      </c>
      <c r="D59" s="794">
        <f t="shared" si="38"/>
        <v>1600.29</v>
      </c>
      <c r="E59" s="794">
        <f t="shared" si="39"/>
        <v>1878.37</v>
      </c>
      <c r="F59" s="794" t="str">
        <f t="shared" si="40"/>
        <v xml:space="preserve"> </v>
      </c>
      <c r="G59" s="794" t="str">
        <f t="shared" si="41"/>
        <v xml:space="preserve"> </v>
      </c>
      <c r="H59" s="794" t="str">
        <f t="shared" si="42"/>
        <v xml:space="preserve"> </v>
      </c>
      <c r="I59" s="794">
        <f t="shared" si="43"/>
        <v>2375.9</v>
      </c>
      <c r="J59" s="794" t="str">
        <f t="shared" si="44"/>
        <v xml:space="preserve"> </v>
      </c>
      <c r="K59" s="794">
        <f t="shared" si="45"/>
        <v>2703.03</v>
      </c>
      <c r="L59" s="794" t="str">
        <f t="shared" si="46"/>
        <v xml:space="preserve"> </v>
      </c>
      <c r="M59" s="794" t="str">
        <f t="shared" si="47"/>
        <v xml:space="preserve"> </v>
      </c>
      <c r="N59" s="794" t="str">
        <f t="shared" si="48"/>
        <v xml:space="preserve"> </v>
      </c>
      <c r="O59" s="794">
        <f t="shared" si="49"/>
        <v>3350.51</v>
      </c>
      <c r="P59" s="794" t="str">
        <f t="shared" si="50"/>
        <v xml:space="preserve"> </v>
      </c>
      <c r="Q59" s="794" t="str">
        <f t="shared" si="51"/>
        <v xml:space="preserve"> </v>
      </c>
      <c r="R59" s="794" t="str">
        <f t="shared" si="52"/>
        <v xml:space="preserve"> </v>
      </c>
      <c r="S59" s="794" t="str">
        <f t="shared" si="53"/>
        <v xml:space="preserve"> </v>
      </c>
      <c r="T59" s="794" t="str">
        <f t="shared" si="54"/>
        <v xml:space="preserve"> </v>
      </c>
      <c r="U59" s="794" t="str">
        <f t="shared" si="55"/>
        <v xml:space="preserve"> </v>
      </c>
      <c r="V59" s="794" t="str">
        <f t="shared" si="56"/>
        <v xml:space="preserve"> </v>
      </c>
      <c r="W59" s="794">
        <f t="shared" si="57"/>
        <v>4837.66</v>
      </c>
      <c r="X59" s="794" t="str">
        <f t="shared" si="58"/>
        <v xml:space="preserve"> </v>
      </c>
      <c r="Y59" s="794" t="str">
        <f t="shared" si="59"/>
        <v xml:space="preserve"> </v>
      </c>
      <c r="Z59" s="794" t="str">
        <f t="shared" si="60"/>
        <v xml:space="preserve"> </v>
      </c>
      <c r="AA59" s="794" t="str">
        <f t="shared" si="61"/>
        <v xml:space="preserve"> </v>
      </c>
      <c r="AB59" s="794" t="str">
        <f t="shared" si="62"/>
        <v xml:space="preserve"> </v>
      </c>
      <c r="AC59" s="794" t="str">
        <f t="shared" si="63"/>
        <v xml:space="preserve"> </v>
      </c>
      <c r="AD59" s="794" t="str">
        <f t="shared" si="64"/>
        <v xml:space="preserve"> </v>
      </c>
      <c r="AE59" s="794" t="str">
        <f t="shared" si="65"/>
        <v xml:space="preserve"> </v>
      </c>
      <c r="AF59" s="794" t="str">
        <f t="shared" si="66"/>
        <v xml:space="preserve"> </v>
      </c>
      <c r="AG59" s="574"/>
      <c r="AH59" s="587">
        <v>251</v>
      </c>
      <c r="AI59" s="572">
        <v>1192.73</v>
      </c>
      <c r="AJ59" s="572">
        <v>1323.56</v>
      </c>
      <c r="AK59" s="572">
        <v>1600.29</v>
      </c>
      <c r="AL59" s="572">
        <v>1878.37</v>
      </c>
      <c r="AM59" s="572">
        <v>0</v>
      </c>
      <c r="AN59" s="572">
        <v>0</v>
      </c>
      <c r="AO59" s="572">
        <v>0</v>
      </c>
      <c r="AP59" s="572">
        <v>2375.9</v>
      </c>
      <c r="AQ59" s="572">
        <v>0</v>
      </c>
      <c r="AR59" s="572">
        <v>2703.03</v>
      </c>
      <c r="AS59" s="572">
        <v>0</v>
      </c>
      <c r="AT59" s="572">
        <v>0</v>
      </c>
      <c r="AU59" s="572">
        <v>0</v>
      </c>
      <c r="AV59" s="572">
        <v>3350.51</v>
      </c>
      <c r="AW59" s="572">
        <v>0</v>
      </c>
      <c r="AX59" s="572">
        <v>0</v>
      </c>
      <c r="AY59" s="572">
        <v>0</v>
      </c>
      <c r="AZ59" s="572">
        <v>0</v>
      </c>
      <c r="BA59" s="572">
        <v>0</v>
      </c>
      <c r="BB59" s="572">
        <v>0</v>
      </c>
      <c r="BC59" s="572">
        <v>0</v>
      </c>
      <c r="BD59" s="572">
        <v>4837.66</v>
      </c>
      <c r="BE59" s="572">
        <v>0</v>
      </c>
      <c r="BF59" s="572">
        <v>0</v>
      </c>
      <c r="BG59" s="572">
        <v>0</v>
      </c>
      <c r="BH59" s="572">
        <v>0</v>
      </c>
      <c r="BI59" s="572">
        <v>0</v>
      </c>
      <c r="BJ59" s="572">
        <v>0</v>
      </c>
      <c r="BK59" s="572">
        <v>0</v>
      </c>
      <c r="BL59" s="572">
        <v>0</v>
      </c>
      <c r="BM59" s="572">
        <v>0</v>
      </c>
    </row>
    <row r="60" spans="1:65" ht="14.1" customHeight="1" x14ac:dyDescent="0.2">
      <c r="A60" s="573">
        <v>253</v>
      </c>
      <c r="B60" s="794">
        <f t="shared" si="36"/>
        <v>1176.3599999999999</v>
      </c>
      <c r="C60" s="794">
        <f t="shared" si="37"/>
        <v>1341.3</v>
      </c>
      <c r="D60" s="794">
        <f t="shared" si="38"/>
        <v>1616.63</v>
      </c>
      <c r="E60" s="794">
        <f t="shared" si="39"/>
        <v>1889.26</v>
      </c>
      <c r="F60" s="794" t="str">
        <f t="shared" si="40"/>
        <v xml:space="preserve"> </v>
      </c>
      <c r="G60" s="794">
        <f t="shared" si="41"/>
        <v>2168.6999999999998</v>
      </c>
      <c r="H60" s="794" t="str">
        <f t="shared" si="42"/>
        <v xml:space="preserve"> </v>
      </c>
      <c r="I60" s="794">
        <f t="shared" si="43"/>
        <v>2393.61</v>
      </c>
      <c r="J60" s="794">
        <f t="shared" si="44"/>
        <v>2559.92</v>
      </c>
      <c r="K60" s="794">
        <f t="shared" si="45"/>
        <v>2726.21</v>
      </c>
      <c r="L60" s="794" t="str">
        <f t="shared" si="46"/>
        <v xml:space="preserve"> </v>
      </c>
      <c r="M60" s="794">
        <f t="shared" si="47"/>
        <v>3013.82</v>
      </c>
      <c r="N60" s="794" t="str">
        <f t="shared" si="48"/>
        <v xml:space="preserve"> </v>
      </c>
      <c r="O60" s="794">
        <f t="shared" si="49"/>
        <v>3368.22</v>
      </c>
      <c r="P60" s="794" t="str">
        <f t="shared" si="50"/>
        <v xml:space="preserve"> </v>
      </c>
      <c r="Q60" s="794">
        <f t="shared" si="51"/>
        <v>3668.11</v>
      </c>
      <c r="R60" s="794" t="str">
        <f t="shared" si="52"/>
        <v xml:space="preserve"> </v>
      </c>
      <c r="S60" s="794">
        <f t="shared" si="53"/>
        <v>4048.43</v>
      </c>
      <c r="T60" s="794" t="str">
        <f t="shared" si="54"/>
        <v xml:space="preserve"> </v>
      </c>
      <c r="U60" s="794" t="str">
        <f t="shared" si="55"/>
        <v xml:space="preserve"> </v>
      </c>
      <c r="V60" s="794" t="str">
        <f t="shared" si="56"/>
        <v xml:space="preserve"> </v>
      </c>
      <c r="W60" s="794" t="str">
        <f t="shared" si="57"/>
        <v xml:space="preserve"> </v>
      </c>
      <c r="X60" s="794" t="str">
        <f t="shared" si="58"/>
        <v xml:space="preserve"> </v>
      </c>
      <c r="Y60" s="794" t="str">
        <f t="shared" si="59"/>
        <v xml:space="preserve"> </v>
      </c>
      <c r="Z60" s="794" t="str">
        <f t="shared" si="60"/>
        <v xml:space="preserve"> </v>
      </c>
      <c r="AA60" s="794" t="str">
        <f t="shared" si="61"/>
        <v xml:space="preserve"> </v>
      </c>
      <c r="AB60" s="794" t="str">
        <f t="shared" si="62"/>
        <v xml:space="preserve"> </v>
      </c>
      <c r="AC60" s="794" t="str">
        <f t="shared" si="63"/>
        <v xml:space="preserve"> </v>
      </c>
      <c r="AD60" s="794" t="str">
        <f t="shared" si="64"/>
        <v xml:space="preserve"> </v>
      </c>
      <c r="AE60" s="794" t="str">
        <f t="shared" si="65"/>
        <v xml:space="preserve"> </v>
      </c>
      <c r="AF60" s="794" t="str">
        <f t="shared" si="66"/>
        <v xml:space="preserve"> </v>
      </c>
      <c r="AG60" s="574"/>
      <c r="AH60" s="587">
        <v>253</v>
      </c>
      <c r="AI60" s="588">
        <v>1176.3599999999999</v>
      </c>
      <c r="AJ60" s="588">
        <v>1341.3</v>
      </c>
      <c r="AK60" s="588">
        <v>1616.63</v>
      </c>
      <c r="AL60" s="572">
        <v>1889.26</v>
      </c>
      <c r="AM60" s="588">
        <v>0</v>
      </c>
      <c r="AN60" s="572">
        <v>2168.6999999999998</v>
      </c>
      <c r="AO60" s="572">
        <v>0</v>
      </c>
      <c r="AP60" s="572">
        <v>2393.61</v>
      </c>
      <c r="AQ60" s="572">
        <v>2559.92</v>
      </c>
      <c r="AR60" s="572">
        <v>2726.21</v>
      </c>
      <c r="AS60" s="572">
        <v>0</v>
      </c>
      <c r="AT60" s="572">
        <v>3013.82</v>
      </c>
      <c r="AU60" s="572">
        <v>0</v>
      </c>
      <c r="AV60" s="572">
        <v>3368.22</v>
      </c>
      <c r="AW60" s="572">
        <v>0</v>
      </c>
      <c r="AX60" s="572">
        <v>3668.11</v>
      </c>
      <c r="AY60" s="572">
        <v>0</v>
      </c>
      <c r="AZ60" s="572">
        <v>4048.43</v>
      </c>
      <c r="BA60" s="572">
        <v>0</v>
      </c>
      <c r="BB60" s="572">
        <v>0</v>
      </c>
      <c r="BC60" s="572">
        <v>0</v>
      </c>
      <c r="BD60" s="572">
        <v>0</v>
      </c>
      <c r="BE60" s="572">
        <v>0</v>
      </c>
      <c r="BF60" s="572">
        <v>0</v>
      </c>
      <c r="BG60" s="572">
        <v>0</v>
      </c>
      <c r="BH60" s="572">
        <v>0</v>
      </c>
      <c r="BI60" s="572">
        <v>0</v>
      </c>
      <c r="BJ60" s="572">
        <v>0</v>
      </c>
      <c r="BK60" s="572">
        <v>0</v>
      </c>
      <c r="BL60" s="572">
        <v>0</v>
      </c>
      <c r="BM60" s="572">
        <v>0</v>
      </c>
    </row>
    <row r="61" spans="1:65" ht="14.1" customHeight="1" x14ac:dyDescent="0.2">
      <c r="A61" s="573">
        <v>260</v>
      </c>
      <c r="B61" s="794">
        <f t="shared" si="36"/>
        <v>1214.51</v>
      </c>
      <c r="C61" s="794">
        <f t="shared" si="37"/>
        <v>1390.37</v>
      </c>
      <c r="D61" s="794">
        <f t="shared" si="38"/>
        <v>1673.89</v>
      </c>
      <c r="E61" s="794">
        <f t="shared" si="39"/>
        <v>1964.24</v>
      </c>
      <c r="F61" s="794" t="str">
        <f t="shared" si="40"/>
        <v xml:space="preserve"> </v>
      </c>
      <c r="G61" s="794">
        <f t="shared" si="41"/>
        <v>2242.3000000000002</v>
      </c>
      <c r="H61" s="794" t="str">
        <f t="shared" si="42"/>
        <v xml:space="preserve"> </v>
      </c>
      <c r="I61" s="794" t="str">
        <f t="shared" si="43"/>
        <v xml:space="preserve"> </v>
      </c>
      <c r="J61" s="794" t="str">
        <f t="shared" si="44"/>
        <v xml:space="preserve"> </v>
      </c>
      <c r="K61" s="794" t="str">
        <f t="shared" si="45"/>
        <v xml:space="preserve"> </v>
      </c>
      <c r="L61" s="794" t="str">
        <f t="shared" si="46"/>
        <v xml:space="preserve"> </v>
      </c>
      <c r="M61" s="794" t="str">
        <f t="shared" si="47"/>
        <v xml:space="preserve"> </v>
      </c>
      <c r="N61" s="794" t="str">
        <f t="shared" si="48"/>
        <v xml:space="preserve"> </v>
      </c>
      <c r="O61" s="794" t="str">
        <f t="shared" si="49"/>
        <v xml:space="preserve"> </v>
      </c>
      <c r="P61" s="794" t="str">
        <f t="shared" si="50"/>
        <v xml:space="preserve"> </v>
      </c>
      <c r="Q61" s="794" t="str">
        <f t="shared" si="51"/>
        <v xml:space="preserve"> </v>
      </c>
      <c r="R61" s="794" t="str">
        <f t="shared" si="52"/>
        <v xml:space="preserve"> </v>
      </c>
      <c r="S61" s="794" t="str">
        <f t="shared" si="53"/>
        <v xml:space="preserve"> </v>
      </c>
      <c r="T61" s="794" t="str">
        <f t="shared" si="54"/>
        <v xml:space="preserve"> </v>
      </c>
      <c r="U61" s="794" t="str">
        <f t="shared" si="55"/>
        <v xml:space="preserve"> </v>
      </c>
      <c r="V61" s="794" t="str">
        <f t="shared" si="56"/>
        <v xml:space="preserve"> </v>
      </c>
      <c r="W61" s="794" t="str">
        <f t="shared" si="57"/>
        <v xml:space="preserve"> </v>
      </c>
      <c r="X61" s="794" t="str">
        <f t="shared" si="58"/>
        <v xml:space="preserve"> </v>
      </c>
      <c r="Y61" s="794" t="str">
        <f t="shared" si="59"/>
        <v xml:space="preserve"> </v>
      </c>
      <c r="Z61" s="794" t="str">
        <f t="shared" si="60"/>
        <v xml:space="preserve"> </v>
      </c>
      <c r="AA61" s="794" t="str">
        <f t="shared" si="61"/>
        <v xml:space="preserve"> </v>
      </c>
      <c r="AB61" s="794" t="str">
        <f t="shared" si="62"/>
        <v xml:space="preserve"> </v>
      </c>
      <c r="AC61" s="794" t="str">
        <f t="shared" si="63"/>
        <v xml:space="preserve"> </v>
      </c>
      <c r="AD61" s="794" t="str">
        <f t="shared" si="64"/>
        <v xml:space="preserve"> </v>
      </c>
      <c r="AE61" s="794" t="str">
        <f t="shared" si="65"/>
        <v xml:space="preserve"> </v>
      </c>
      <c r="AF61" s="794" t="str">
        <f t="shared" si="66"/>
        <v xml:space="preserve"> </v>
      </c>
      <c r="AG61" s="574"/>
      <c r="AH61" s="587">
        <v>260</v>
      </c>
      <c r="AI61" s="572">
        <v>1214.51</v>
      </c>
      <c r="AJ61" s="572">
        <v>1390.37</v>
      </c>
      <c r="AK61" s="572">
        <v>1673.89</v>
      </c>
      <c r="AL61" s="572">
        <v>1964.24</v>
      </c>
      <c r="AM61" s="572">
        <v>0</v>
      </c>
      <c r="AN61" s="572">
        <v>2242.3000000000002</v>
      </c>
      <c r="AO61" s="572">
        <v>0</v>
      </c>
      <c r="AP61" s="572">
        <v>0</v>
      </c>
      <c r="AQ61" s="572">
        <v>0</v>
      </c>
      <c r="AR61" s="572">
        <v>0</v>
      </c>
      <c r="AS61" s="572">
        <v>0</v>
      </c>
      <c r="AT61" s="572">
        <v>0</v>
      </c>
      <c r="AU61" s="572">
        <v>0</v>
      </c>
      <c r="AV61" s="572">
        <v>0</v>
      </c>
      <c r="AW61" s="572">
        <v>0</v>
      </c>
      <c r="AX61" s="572">
        <v>0</v>
      </c>
      <c r="AY61" s="572">
        <v>0</v>
      </c>
      <c r="AZ61" s="572">
        <v>0</v>
      </c>
      <c r="BA61" s="572">
        <v>0</v>
      </c>
      <c r="BB61" s="572">
        <v>0</v>
      </c>
      <c r="BC61" s="572">
        <v>0</v>
      </c>
      <c r="BD61" s="572">
        <v>0</v>
      </c>
      <c r="BE61" s="572">
        <v>0</v>
      </c>
      <c r="BF61" s="572">
        <v>0</v>
      </c>
      <c r="BG61" s="572">
        <v>0</v>
      </c>
      <c r="BH61" s="572">
        <v>0</v>
      </c>
      <c r="BI61" s="572">
        <v>0</v>
      </c>
      <c r="BJ61" s="572">
        <v>0</v>
      </c>
      <c r="BK61" s="572">
        <v>0</v>
      </c>
      <c r="BL61" s="572">
        <v>0</v>
      </c>
      <c r="BM61" s="572">
        <v>0</v>
      </c>
    </row>
    <row r="62" spans="1:65" ht="14.1" customHeight="1" x14ac:dyDescent="0.2">
      <c r="A62" s="573">
        <v>267</v>
      </c>
      <c r="B62" s="794">
        <f t="shared" si="36"/>
        <v>1255.42</v>
      </c>
      <c r="C62" s="794">
        <f t="shared" si="37"/>
        <v>1435.34</v>
      </c>
      <c r="D62" s="794">
        <f t="shared" si="38"/>
        <v>1725.67</v>
      </c>
      <c r="E62" s="794">
        <f t="shared" si="39"/>
        <v>2025.57</v>
      </c>
      <c r="F62" s="794" t="str">
        <f t="shared" si="40"/>
        <v xml:space="preserve"> </v>
      </c>
      <c r="G62" s="794">
        <f t="shared" si="41"/>
        <v>2295.48</v>
      </c>
      <c r="H62" s="794">
        <f t="shared" si="42"/>
        <v>2358.16</v>
      </c>
      <c r="I62" s="794">
        <f t="shared" si="43"/>
        <v>2521.75</v>
      </c>
      <c r="J62" s="794">
        <f t="shared" si="44"/>
        <v>2692.13</v>
      </c>
      <c r="K62" s="794">
        <f t="shared" si="45"/>
        <v>2869.33</v>
      </c>
      <c r="L62" s="794" t="str">
        <f t="shared" si="46"/>
        <v xml:space="preserve"> </v>
      </c>
      <c r="M62" s="794">
        <f t="shared" si="47"/>
        <v>3231.91</v>
      </c>
      <c r="N62" s="794" t="str">
        <f t="shared" si="48"/>
        <v xml:space="preserve"> </v>
      </c>
      <c r="O62" s="794">
        <f t="shared" si="49"/>
        <v>3524.99</v>
      </c>
      <c r="P62" s="794" t="str">
        <f t="shared" si="50"/>
        <v xml:space="preserve"> </v>
      </c>
      <c r="Q62" s="794">
        <f t="shared" si="51"/>
        <v>3835.78</v>
      </c>
      <c r="R62" s="794" t="str">
        <f t="shared" si="52"/>
        <v xml:space="preserve"> </v>
      </c>
      <c r="S62" s="794">
        <f t="shared" si="53"/>
        <v>4233.78</v>
      </c>
      <c r="T62" s="794" t="str">
        <f t="shared" si="54"/>
        <v xml:space="preserve"> </v>
      </c>
      <c r="U62" s="794" t="str">
        <f t="shared" si="55"/>
        <v xml:space="preserve"> </v>
      </c>
      <c r="V62" s="794" t="str">
        <f t="shared" si="56"/>
        <v xml:space="preserve"> </v>
      </c>
      <c r="W62" s="794">
        <f t="shared" si="57"/>
        <v>5062.57</v>
      </c>
      <c r="X62" s="794" t="str">
        <f t="shared" si="58"/>
        <v xml:space="preserve"> </v>
      </c>
      <c r="Y62" s="794" t="str">
        <f t="shared" si="59"/>
        <v xml:space="preserve"> </v>
      </c>
      <c r="Z62" s="794" t="str">
        <f t="shared" si="60"/>
        <v xml:space="preserve"> </v>
      </c>
      <c r="AA62" s="794" t="str">
        <f t="shared" si="61"/>
        <v xml:space="preserve"> </v>
      </c>
      <c r="AB62" s="794" t="str">
        <f t="shared" si="62"/>
        <v xml:space="preserve"> </v>
      </c>
      <c r="AC62" s="794" t="str">
        <f t="shared" si="63"/>
        <v xml:space="preserve"> </v>
      </c>
      <c r="AD62" s="794" t="str">
        <f t="shared" si="64"/>
        <v xml:space="preserve"> </v>
      </c>
      <c r="AE62" s="794" t="str">
        <f t="shared" si="65"/>
        <v xml:space="preserve"> </v>
      </c>
      <c r="AF62" s="794" t="str">
        <f t="shared" si="66"/>
        <v xml:space="preserve"> </v>
      </c>
      <c r="AG62" s="574"/>
      <c r="AH62" s="587">
        <v>267</v>
      </c>
      <c r="AI62" s="572">
        <v>1255.42</v>
      </c>
      <c r="AJ62" s="572">
        <v>1435.34</v>
      </c>
      <c r="AK62" s="572">
        <v>1725.67</v>
      </c>
      <c r="AL62" s="572">
        <v>2025.57</v>
      </c>
      <c r="AM62" s="572">
        <v>0</v>
      </c>
      <c r="AN62" s="572">
        <v>2295.48</v>
      </c>
      <c r="AO62" s="572">
        <v>2358.16</v>
      </c>
      <c r="AP62" s="572">
        <v>2521.75</v>
      </c>
      <c r="AQ62" s="572">
        <v>2692.13</v>
      </c>
      <c r="AR62" s="572">
        <v>2869.33</v>
      </c>
      <c r="AS62" s="572">
        <v>0</v>
      </c>
      <c r="AT62" s="572">
        <v>3231.91</v>
      </c>
      <c r="AU62" s="572">
        <v>0</v>
      </c>
      <c r="AV62" s="572">
        <v>3524.99</v>
      </c>
      <c r="AW62" s="572">
        <v>0</v>
      </c>
      <c r="AX62" s="572">
        <v>3835.78</v>
      </c>
      <c r="AY62" s="572">
        <v>0</v>
      </c>
      <c r="AZ62" s="572">
        <v>4233.78</v>
      </c>
      <c r="BA62" s="572">
        <v>0</v>
      </c>
      <c r="BB62" s="572">
        <v>0</v>
      </c>
      <c r="BC62" s="572">
        <v>0</v>
      </c>
      <c r="BD62" s="572">
        <v>5062.57</v>
      </c>
      <c r="BE62" s="572">
        <v>0</v>
      </c>
      <c r="BF62" s="572">
        <v>0</v>
      </c>
      <c r="BG62" s="572">
        <v>0</v>
      </c>
      <c r="BH62" s="572">
        <v>0</v>
      </c>
      <c r="BI62" s="572">
        <v>0</v>
      </c>
      <c r="BJ62" s="572">
        <v>0</v>
      </c>
      <c r="BK62" s="572">
        <v>0</v>
      </c>
      <c r="BL62" s="572">
        <v>0</v>
      </c>
      <c r="BM62" s="572">
        <v>0</v>
      </c>
    </row>
    <row r="63" spans="1:65" ht="14.1" customHeight="1" x14ac:dyDescent="0.2">
      <c r="A63" s="573">
        <v>273</v>
      </c>
      <c r="B63" s="794">
        <f t="shared" si="36"/>
        <v>1285.4100000000001</v>
      </c>
      <c r="C63" s="794">
        <f t="shared" si="37"/>
        <v>1288.1400000000001</v>
      </c>
      <c r="D63" s="794">
        <f t="shared" si="38"/>
        <v>1532.11</v>
      </c>
      <c r="E63" s="794">
        <f t="shared" si="39"/>
        <v>2055.56</v>
      </c>
      <c r="F63" s="794">
        <f t="shared" si="40"/>
        <v>2167.35</v>
      </c>
      <c r="G63" s="794">
        <f t="shared" si="41"/>
        <v>2345.89</v>
      </c>
      <c r="H63" s="794">
        <f t="shared" si="42"/>
        <v>2409.96</v>
      </c>
      <c r="I63" s="794">
        <f t="shared" si="43"/>
        <v>2569.46</v>
      </c>
      <c r="J63" s="794">
        <f t="shared" si="44"/>
        <v>2741.2</v>
      </c>
      <c r="K63" s="794">
        <f t="shared" si="45"/>
        <v>2925.21</v>
      </c>
      <c r="L63" s="794">
        <f t="shared" si="46"/>
        <v>3109.24</v>
      </c>
      <c r="M63" s="794">
        <f t="shared" si="47"/>
        <v>3298.72</v>
      </c>
      <c r="N63" s="794">
        <f t="shared" si="48"/>
        <v>3411.85</v>
      </c>
      <c r="O63" s="794">
        <f t="shared" si="49"/>
        <v>3605.41</v>
      </c>
      <c r="P63" s="794">
        <f t="shared" si="50"/>
        <v>3721.27</v>
      </c>
      <c r="Q63" s="794">
        <f t="shared" si="51"/>
        <v>3910.75</v>
      </c>
      <c r="R63" s="794">
        <f t="shared" si="52"/>
        <v>4107.0200000000004</v>
      </c>
      <c r="S63" s="794">
        <f t="shared" si="53"/>
        <v>4307.3999999999996</v>
      </c>
      <c r="T63" s="794">
        <f t="shared" si="54"/>
        <v>4524.12</v>
      </c>
      <c r="U63" s="794">
        <f t="shared" si="55"/>
        <v>4724.5200000000004</v>
      </c>
      <c r="V63" s="794">
        <f t="shared" si="56"/>
        <v>4954.88</v>
      </c>
      <c r="W63" s="794">
        <f t="shared" si="57"/>
        <v>5149.8</v>
      </c>
      <c r="X63" s="794">
        <f t="shared" si="58"/>
        <v>5607.8</v>
      </c>
      <c r="Y63" s="794" t="str">
        <f t="shared" si="59"/>
        <v xml:space="preserve"> </v>
      </c>
      <c r="Z63" s="794">
        <f t="shared" si="60"/>
        <v>6086.25</v>
      </c>
      <c r="AA63" s="794" t="str">
        <f t="shared" si="61"/>
        <v xml:space="preserve"> </v>
      </c>
      <c r="AB63" s="794" t="str">
        <f t="shared" si="62"/>
        <v xml:space="preserve"> </v>
      </c>
      <c r="AC63" s="794">
        <f t="shared" si="63"/>
        <v>6807.32</v>
      </c>
      <c r="AD63" s="794">
        <f t="shared" si="64"/>
        <v>7062.24</v>
      </c>
      <c r="AE63" s="794" t="str">
        <f t="shared" si="65"/>
        <v xml:space="preserve"> </v>
      </c>
      <c r="AF63" s="794">
        <f t="shared" si="66"/>
        <v>8096.83</v>
      </c>
      <c r="AG63" s="574"/>
      <c r="AH63" s="587">
        <v>273</v>
      </c>
      <c r="AI63" s="572">
        <v>1285.4100000000001</v>
      </c>
      <c r="AJ63" s="572">
        <v>1288.1400000000001</v>
      </c>
      <c r="AK63" s="572">
        <v>1532.11</v>
      </c>
      <c r="AL63" s="572">
        <v>2055.56</v>
      </c>
      <c r="AM63" s="572">
        <v>2167.35</v>
      </c>
      <c r="AN63" s="572">
        <v>2345.89</v>
      </c>
      <c r="AO63" s="572">
        <v>2409.96</v>
      </c>
      <c r="AP63" s="572">
        <v>2569.46</v>
      </c>
      <c r="AQ63" s="572">
        <v>2741.2</v>
      </c>
      <c r="AR63" s="572">
        <v>2925.21</v>
      </c>
      <c r="AS63" s="572">
        <v>3109.24</v>
      </c>
      <c r="AT63" s="572">
        <v>3298.72</v>
      </c>
      <c r="AU63" s="572">
        <v>3411.85</v>
      </c>
      <c r="AV63" s="572">
        <v>3605.41</v>
      </c>
      <c r="AW63" s="572">
        <v>3721.27</v>
      </c>
      <c r="AX63" s="572">
        <v>3910.75</v>
      </c>
      <c r="AY63" s="572">
        <v>4107.0200000000004</v>
      </c>
      <c r="AZ63" s="572">
        <v>4307.3999999999996</v>
      </c>
      <c r="BA63" s="572">
        <v>4524.12</v>
      </c>
      <c r="BB63" s="572">
        <v>4724.5200000000004</v>
      </c>
      <c r="BC63" s="572">
        <v>4954.88</v>
      </c>
      <c r="BD63" s="572">
        <v>5149.8</v>
      </c>
      <c r="BE63" s="572">
        <v>5607.8</v>
      </c>
      <c r="BF63" s="572">
        <v>0</v>
      </c>
      <c r="BG63" s="572">
        <v>6086.25</v>
      </c>
      <c r="BH63" s="572">
        <v>0</v>
      </c>
      <c r="BI63" s="572">
        <v>0</v>
      </c>
      <c r="BJ63" s="572">
        <v>6807.32</v>
      </c>
      <c r="BK63" s="572">
        <v>7062.24</v>
      </c>
      <c r="BL63" s="572">
        <v>0</v>
      </c>
      <c r="BM63" s="572">
        <v>8096.83</v>
      </c>
    </row>
    <row r="64" spans="1:65" ht="14.1" customHeight="1" x14ac:dyDescent="0.2">
      <c r="A64" s="573">
        <v>280</v>
      </c>
      <c r="B64" s="794">
        <f t="shared" si="36"/>
        <v>1335.84</v>
      </c>
      <c r="C64" s="794">
        <f t="shared" si="37"/>
        <v>1491.24</v>
      </c>
      <c r="D64" s="794">
        <f t="shared" si="38"/>
        <v>1787.04</v>
      </c>
      <c r="E64" s="794">
        <f t="shared" si="39"/>
        <v>2078.7199999999998</v>
      </c>
      <c r="F64" s="794" t="str">
        <f t="shared" si="40"/>
        <v xml:space="preserve"> </v>
      </c>
      <c r="G64" s="794">
        <f t="shared" si="41"/>
        <v>2364.98</v>
      </c>
      <c r="H64" s="794" t="str">
        <f t="shared" si="42"/>
        <v xml:space="preserve"> </v>
      </c>
      <c r="I64" s="794">
        <f t="shared" si="43"/>
        <v>2596.71</v>
      </c>
      <c r="J64" s="794">
        <f t="shared" si="44"/>
        <v>2772.55</v>
      </c>
      <c r="K64" s="794">
        <f t="shared" si="45"/>
        <v>2956.56</v>
      </c>
      <c r="L64" s="794" t="str">
        <f t="shared" si="46"/>
        <v xml:space="preserve"> </v>
      </c>
      <c r="M64" s="794" t="str">
        <f t="shared" si="47"/>
        <v xml:space="preserve"> </v>
      </c>
      <c r="N64" s="794" t="str">
        <f t="shared" si="48"/>
        <v xml:space="preserve"> </v>
      </c>
      <c r="O64" s="794">
        <f t="shared" si="49"/>
        <v>3617.67</v>
      </c>
      <c r="P64" s="794" t="str">
        <f t="shared" si="50"/>
        <v xml:space="preserve"> </v>
      </c>
      <c r="Q64" s="794" t="str">
        <f t="shared" si="51"/>
        <v xml:space="preserve"> </v>
      </c>
      <c r="R64" s="794" t="str">
        <f t="shared" si="52"/>
        <v xml:space="preserve"> </v>
      </c>
      <c r="S64" s="794" t="str">
        <f t="shared" si="53"/>
        <v xml:space="preserve"> </v>
      </c>
      <c r="T64" s="794" t="str">
        <f t="shared" si="54"/>
        <v xml:space="preserve"> </v>
      </c>
      <c r="U64" s="794" t="str">
        <f t="shared" si="55"/>
        <v xml:space="preserve"> </v>
      </c>
      <c r="V64" s="794" t="str">
        <f t="shared" si="56"/>
        <v xml:space="preserve"> </v>
      </c>
      <c r="W64" s="794" t="str">
        <f t="shared" si="57"/>
        <v xml:space="preserve"> </v>
      </c>
      <c r="X64" s="794" t="str">
        <f t="shared" si="58"/>
        <v xml:space="preserve"> </v>
      </c>
      <c r="Y64" s="794" t="str">
        <f t="shared" si="59"/>
        <v xml:space="preserve"> </v>
      </c>
      <c r="Z64" s="794" t="str">
        <f t="shared" si="60"/>
        <v xml:space="preserve"> </v>
      </c>
      <c r="AA64" s="794" t="str">
        <f t="shared" si="61"/>
        <v xml:space="preserve"> </v>
      </c>
      <c r="AB64" s="794" t="str">
        <f t="shared" si="62"/>
        <v xml:space="preserve"> </v>
      </c>
      <c r="AC64" s="794" t="str">
        <f t="shared" si="63"/>
        <v xml:space="preserve"> </v>
      </c>
      <c r="AD64" s="794" t="str">
        <f t="shared" si="64"/>
        <v xml:space="preserve"> </v>
      </c>
      <c r="AE64" s="794" t="str">
        <f t="shared" si="65"/>
        <v xml:space="preserve"> </v>
      </c>
      <c r="AF64" s="794" t="str">
        <f t="shared" si="66"/>
        <v xml:space="preserve"> </v>
      </c>
      <c r="AG64" s="574"/>
      <c r="AH64" s="587">
        <v>280</v>
      </c>
      <c r="AI64" s="572">
        <v>1335.84</v>
      </c>
      <c r="AJ64" s="572">
        <v>1491.24</v>
      </c>
      <c r="AK64" s="572">
        <v>1787.04</v>
      </c>
      <c r="AL64" s="572">
        <v>2078.7199999999998</v>
      </c>
      <c r="AM64" s="572">
        <v>0</v>
      </c>
      <c r="AN64" s="572">
        <v>2364.98</v>
      </c>
      <c r="AO64" s="572">
        <v>0</v>
      </c>
      <c r="AP64" s="572">
        <v>2596.71</v>
      </c>
      <c r="AQ64" s="572">
        <v>2772.55</v>
      </c>
      <c r="AR64" s="572">
        <v>2956.56</v>
      </c>
      <c r="AS64" s="572">
        <v>0</v>
      </c>
      <c r="AT64" s="572">
        <v>0</v>
      </c>
      <c r="AU64" s="572">
        <v>0</v>
      </c>
      <c r="AV64" s="572">
        <v>3617.67</v>
      </c>
      <c r="AW64" s="572">
        <v>0</v>
      </c>
      <c r="AX64" s="572">
        <v>0</v>
      </c>
      <c r="AY64" s="572">
        <v>0</v>
      </c>
      <c r="AZ64" s="572">
        <v>0</v>
      </c>
      <c r="BA64" s="572">
        <v>0</v>
      </c>
      <c r="BB64" s="572">
        <v>0</v>
      </c>
      <c r="BC64" s="572">
        <v>0</v>
      </c>
      <c r="BD64" s="572">
        <v>0</v>
      </c>
      <c r="BE64" s="572">
        <v>0</v>
      </c>
      <c r="BF64" s="572">
        <v>0</v>
      </c>
      <c r="BG64" s="572">
        <v>0</v>
      </c>
      <c r="BH64" s="572">
        <v>0</v>
      </c>
      <c r="BI64" s="572">
        <v>0</v>
      </c>
      <c r="BJ64" s="572">
        <v>0</v>
      </c>
      <c r="BK64" s="572">
        <v>0</v>
      </c>
      <c r="BL64" s="572">
        <v>0</v>
      </c>
      <c r="BM64" s="572">
        <v>0</v>
      </c>
    </row>
    <row r="65" spans="1:65" ht="14.1" customHeight="1" x14ac:dyDescent="0.2">
      <c r="A65" s="573">
        <v>298</v>
      </c>
      <c r="B65" s="794" t="str">
        <f t="shared" si="36"/>
        <v xml:space="preserve"> </v>
      </c>
      <c r="C65" s="794" t="str">
        <f t="shared" si="37"/>
        <v xml:space="preserve"> </v>
      </c>
      <c r="D65" s="794">
        <f t="shared" si="38"/>
        <v>1930.15</v>
      </c>
      <c r="E65" s="794">
        <f t="shared" si="39"/>
        <v>2236.85</v>
      </c>
      <c r="F65" s="794" t="str">
        <f t="shared" si="40"/>
        <v xml:space="preserve"> </v>
      </c>
      <c r="G65" s="794">
        <f t="shared" si="41"/>
        <v>2535.37</v>
      </c>
      <c r="H65" s="794">
        <f t="shared" si="42"/>
        <v>2591.2600000000002</v>
      </c>
      <c r="I65" s="794" t="str">
        <f t="shared" si="43"/>
        <v xml:space="preserve"> </v>
      </c>
      <c r="J65" s="794" t="str">
        <f t="shared" si="44"/>
        <v xml:space="preserve"> </v>
      </c>
      <c r="K65" s="794" t="str">
        <f t="shared" si="45"/>
        <v xml:space="preserve"> </v>
      </c>
      <c r="L65" s="794" t="str">
        <f t="shared" si="46"/>
        <v xml:space="preserve"> </v>
      </c>
      <c r="M65" s="794" t="str">
        <f t="shared" si="47"/>
        <v xml:space="preserve"> </v>
      </c>
      <c r="N65" s="794" t="str">
        <f t="shared" si="48"/>
        <v xml:space="preserve"> </v>
      </c>
      <c r="O65" s="794">
        <f t="shared" si="49"/>
        <v>3823.51</v>
      </c>
      <c r="P65" s="794" t="str">
        <f t="shared" si="50"/>
        <v xml:space="preserve"> </v>
      </c>
      <c r="Q65" s="794" t="str">
        <f t="shared" si="51"/>
        <v xml:space="preserve"> </v>
      </c>
      <c r="R65" s="794" t="str">
        <f t="shared" si="52"/>
        <v xml:space="preserve"> </v>
      </c>
      <c r="S65" s="794" t="str">
        <f t="shared" si="53"/>
        <v xml:space="preserve"> </v>
      </c>
      <c r="T65" s="794" t="str">
        <f t="shared" si="54"/>
        <v xml:space="preserve"> </v>
      </c>
      <c r="U65" s="794" t="str">
        <f t="shared" si="55"/>
        <v xml:space="preserve"> </v>
      </c>
      <c r="V65" s="794" t="str">
        <f t="shared" si="56"/>
        <v xml:space="preserve"> </v>
      </c>
      <c r="W65" s="794" t="str">
        <f t="shared" si="57"/>
        <v xml:space="preserve"> </v>
      </c>
      <c r="X65" s="794" t="str">
        <f t="shared" si="58"/>
        <v xml:space="preserve"> </v>
      </c>
      <c r="Y65" s="794" t="str">
        <f t="shared" si="59"/>
        <v xml:space="preserve"> </v>
      </c>
      <c r="Z65" s="794" t="str">
        <f t="shared" si="60"/>
        <v xml:space="preserve"> </v>
      </c>
      <c r="AA65" s="794" t="str">
        <f t="shared" si="61"/>
        <v xml:space="preserve"> </v>
      </c>
      <c r="AB65" s="794" t="str">
        <f t="shared" si="62"/>
        <v xml:space="preserve"> </v>
      </c>
      <c r="AC65" s="794" t="str">
        <f t="shared" si="63"/>
        <v xml:space="preserve"> </v>
      </c>
      <c r="AD65" s="794" t="str">
        <f t="shared" si="64"/>
        <v xml:space="preserve"> </v>
      </c>
      <c r="AE65" s="794" t="str">
        <f t="shared" si="65"/>
        <v xml:space="preserve"> </v>
      </c>
      <c r="AF65" s="794" t="str">
        <f t="shared" si="66"/>
        <v xml:space="preserve"> </v>
      </c>
      <c r="AG65" s="574"/>
      <c r="AH65" s="587">
        <v>298</v>
      </c>
      <c r="AI65" s="572">
        <v>0</v>
      </c>
      <c r="AJ65" s="572">
        <v>0</v>
      </c>
      <c r="AK65" s="572">
        <v>1930.15</v>
      </c>
      <c r="AL65" s="572">
        <v>2236.85</v>
      </c>
      <c r="AM65" s="572">
        <v>0</v>
      </c>
      <c r="AN65" s="572">
        <v>2535.37</v>
      </c>
      <c r="AO65" s="572">
        <v>2591.2600000000002</v>
      </c>
      <c r="AP65" s="572">
        <v>0</v>
      </c>
      <c r="AQ65" s="572">
        <v>0</v>
      </c>
      <c r="AR65" s="572">
        <v>0</v>
      </c>
      <c r="AS65" s="572">
        <v>0</v>
      </c>
      <c r="AT65" s="572">
        <v>0</v>
      </c>
      <c r="AU65" s="572">
        <v>0</v>
      </c>
      <c r="AV65" s="572">
        <v>3823.51</v>
      </c>
      <c r="AW65" s="572">
        <v>0</v>
      </c>
      <c r="AX65" s="572">
        <v>0</v>
      </c>
      <c r="AY65" s="572">
        <v>0</v>
      </c>
      <c r="AZ65" s="572">
        <v>0</v>
      </c>
      <c r="BA65" s="572">
        <v>0</v>
      </c>
      <c r="BB65" s="572">
        <v>0</v>
      </c>
      <c r="BC65" s="572">
        <v>0</v>
      </c>
      <c r="BD65" s="572">
        <v>0</v>
      </c>
      <c r="BE65" s="572">
        <v>0</v>
      </c>
      <c r="BF65" s="572">
        <v>0</v>
      </c>
      <c r="BG65" s="572">
        <v>0</v>
      </c>
      <c r="BH65" s="572">
        <v>0</v>
      </c>
      <c r="BI65" s="572">
        <v>0</v>
      </c>
      <c r="BJ65" s="572">
        <v>0</v>
      </c>
      <c r="BK65" s="572">
        <v>0</v>
      </c>
      <c r="BL65" s="572">
        <v>0</v>
      </c>
      <c r="BM65" s="572">
        <v>0</v>
      </c>
    </row>
    <row r="66" spans="1:65" ht="14.1" customHeight="1" x14ac:dyDescent="0.2">
      <c r="A66" s="573">
        <v>300</v>
      </c>
      <c r="B66" s="794">
        <f t="shared" si="36"/>
        <v>1462.61</v>
      </c>
      <c r="C66" s="794" t="str">
        <f t="shared" si="37"/>
        <v xml:space="preserve"> </v>
      </c>
      <c r="D66" s="794" t="str">
        <f t="shared" si="38"/>
        <v xml:space="preserve"> </v>
      </c>
      <c r="E66" s="794">
        <f t="shared" si="39"/>
        <v>2254.5700000000002</v>
      </c>
      <c r="F66" s="794">
        <f t="shared" si="40"/>
        <v>2370.4299999999998</v>
      </c>
      <c r="G66" s="794" t="str">
        <f t="shared" si="41"/>
        <v xml:space="preserve"> </v>
      </c>
      <c r="H66" s="794" t="str">
        <f t="shared" si="42"/>
        <v xml:space="preserve"> </v>
      </c>
      <c r="I66" s="794" t="str">
        <f t="shared" si="43"/>
        <v xml:space="preserve"> </v>
      </c>
      <c r="J66" s="794" t="str">
        <f t="shared" si="44"/>
        <v xml:space="preserve"> </v>
      </c>
      <c r="K66" s="794" t="str">
        <f t="shared" si="45"/>
        <v xml:space="preserve"> </v>
      </c>
      <c r="L66" s="794" t="str">
        <f t="shared" si="46"/>
        <v xml:space="preserve"> </v>
      </c>
      <c r="M66" s="794" t="str">
        <f t="shared" si="47"/>
        <v xml:space="preserve"> </v>
      </c>
      <c r="N66" s="794" t="str">
        <f t="shared" si="48"/>
        <v xml:space="preserve"> </v>
      </c>
      <c r="O66" s="794">
        <f t="shared" si="49"/>
        <v>3845.31</v>
      </c>
      <c r="P66" s="794" t="str">
        <f t="shared" si="50"/>
        <v xml:space="preserve"> </v>
      </c>
      <c r="Q66" s="794" t="str">
        <f t="shared" si="51"/>
        <v xml:space="preserve"> </v>
      </c>
      <c r="R66" s="794" t="str">
        <f t="shared" si="52"/>
        <v xml:space="preserve"> </v>
      </c>
      <c r="S66" s="794" t="str">
        <f t="shared" si="53"/>
        <v xml:space="preserve"> </v>
      </c>
      <c r="T66" s="794" t="str">
        <f t="shared" si="54"/>
        <v xml:space="preserve"> </v>
      </c>
      <c r="U66" s="794" t="str">
        <f t="shared" si="55"/>
        <v xml:space="preserve"> </v>
      </c>
      <c r="V66" s="794" t="str">
        <f t="shared" si="56"/>
        <v xml:space="preserve"> </v>
      </c>
      <c r="W66" s="794" t="str">
        <f t="shared" si="57"/>
        <v xml:space="preserve"> </v>
      </c>
      <c r="X66" s="794" t="str">
        <f t="shared" si="58"/>
        <v xml:space="preserve"> </v>
      </c>
      <c r="Y66" s="794" t="str">
        <f t="shared" si="59"/>
        <v xml:space="preserve"> </v>
      </c>
      <c r="Z66" s="794" t="str">
        <f t="shared" si="60"/>
        <v xml:space="preserve"> </v>
      </c>
      <c r="AA66" s="794" t="str">
        <f t="shared" si="61"/>
        <v xml:space="preserve"> </v>
      </c>
      <c r="AB66" s="794" t="str">
        <f t="shared" si="62"/>
        <v xml:space="preserve"> </v>
      </c>
      <c r="AC66" s="794" t="str">
        <f t="shared" si="63"/>
        <v xml:space="preserve"> </v>
      </c>
      <c r="AD66" s="794" t="str">
        <f t="shared" si="64"/>
        <v xml:space="preserve"> </v>
      </c>
      <c r="AE66" s="794" t="str">
        <f t="shared" si="65"/>
        <v xml:space="preserve"> </v>
      </c>
      <c r="AF66" s="794" t="str">
        <f t="shared" si="66"/>
        <v xml:space="preserve"> </v>
      </c>
      <c r="AG66" s="574"/>
      <c r="AH66" s="587">
        <v>300</v>
      </c>
      <c r="AI66" s="572">
        <v>1462.61</v>
      </c>
      <c r="AJ66" s="572">
        <v>0</v>
      </c>
      <c r="AK66" s="572">
        <v>0</v>
      </c>
      <c r="AL66" s="572">
        <v>2254.5700000000002</v>
      </c>
      <c r="AM66" s="572">
        <v>2370.4299999999998</v>
      </c>
      <c r="AN66" s="572">
        <v>0</v>
      </c>
      <c r="AO66" s="572">
        <v>0</v>
      </c>
      <c r="AP66" s="572">
        <v>0</v>
      </c>
      <c r="AQ66" s="572">
        <v>0</v>
      </c>
      <c r="AR66" s="572">
        <v>0</v>
      </c>
      <c r="AS66" s="572">
        <v>0</v>
      </c>
      <c r="AT66" s="572">
        <v>0</v>
      </c>
      <c r="AU66" s="572">
        <v>0</v>
      </c>
      <c r="AV66" s="572">
        <v>3845.31</v>
      </c>
      <c r="AW66" s="572">
        <v>0</v>
      </c>
      <c r="AX66" s="572">
        <v>0</v>
      </c>
      <c r="AY66" s="572">
        <v>0</v>
      </c>
      <c r="AZ66" s="572">
        <v>0</v>
      </c>
      <c r="BA66" s="572">
        <v>0</v>
      </c>
      <c r="BB66" s="572">
        <v>0</v>
      </c>
      <c r="BC66" s="572">
        <v>0</v>
      </c>
      <c r="BD66" s="572">
        <v>0</v>
      </c>
      <c r="BE66" s="572">
        <v>0</v>
      </c>
      <c r="BF66" s="572">
        <v>0</v>
      </c>
      <c r="BG66" s="572">
        <v>0</v>
      </c>
      <c r="BH66" s="572">
        <v>0</v>
      </c>
      <c r="BI66" s="572">
        <v>0</v>
      </c>
      <c r="BJ66" s="572">
        <v>0</v>
      </c>
      <c r="BK66" s="572">
        <v>0</v>
      </c>
      <c r="BL66" s="572">
        <v>0</v>
      </c>
      <c r="BM66" s="572">
        <v>0</v>
      </c>
    </row>
    <row r="67" spans="1:65" ht="14.1" customHeight="1" x14ac:dyDescent="0.2">
      <c r="A67" s="573">
        <v>303</v>
      </c>
      <c r="B67" s="794">
        <f t="shared" si="36"/>
        <v>1487.14</v>
      </c>
      <c r="C67" s="794">
        <f t="shared" si="37"/>
        <v>1660.25</v>
      </c>
      <c r="D67" s="794">
        <f t="shared" si="38"/>
        <v>1968.32</v>
      </c>
      <c r="E67" s="794">
        <f t="shared" si="39"/>
        <v>2275.0100000000002</v>
      </c>
      <c r="F67" s="794" t="str">
        <f t="shared" si="40"/>
        <v xml:space="preserve"> </v>
      </c>
      <c r="G67" s="794">
        <f t="shared" si="41"/>
        <v>2581.71</v>
      </c>
      <c r="H67" s="794" t="str">
        <f t="shared" si="42"/>
        <v xml:space="preserve"> </v>
      </c>
      <c r="I67" s="794" t="str">
        <f t="shared" si="43"/>
        <v xml:space="preserve"> </v>
      </c>
      <c r="J67" s="794" t="str">
        <f t="shared" si="44"/>
        <v xml:space="preserve"> </v>
      </c>
      <c r="K67" s="794">
        <f t="shared" si="45"/>
        <v>3208.75</v>
      </c>
      <c r="L67" s="794" t="str">
        <f t="shared" si="46"/>
        <v xml:space="preserve"> </v>
      </c>
      <c r="M67" s="794" t="str">
        <f t="shared" si="47"/>
        <v xml:space="preserve"> </v>
      </c>
      <c r="N67" s="794" t="str">
        <f t="shared" si="48"/>
        <v xml:space="preserve"> </v>
      </c>
      <c r="O67" s="794" t="str">
        <f t="shared" si="49"/>
        <v xml:space="preserve"> </v>
      </c>
      <c r="P67" s="794" t="str">
        <f t="shared" si="50"/>
        <v xml:space="preserve"> </v>
      </c>
      <c r="Q67" s="794" t="str">
        <f t="shared" si="51"/>
        <v xml:space="preserve"> </v>
      </c>
      <c r="R67" s="794" t="str">
        <f t="shared" si="52"/>
        <v xml:space="preserve"> </v>
      </c>
      <c r="S67" s="794">
        <f t="shared" si="53"/>
        <v>4709.5200000000004</v>
      </c>
      <c r="T67" s="794" t="str">
        <f t="shared" si="54"/>
        <v xml:space="preserve"> </v>
      </c>
      <c r="U67" s="794" t="str">
        <f t="shared" si="55"/>
        <v xml:space="preserve"> </v>
      </c>
      <c r="V67" s="794" t="str">
        <f t="shared" si="56"/>
        <v xml:space="preserve"> </v>
      </c>
      <c r="W67" s="794" t="str">
        <f t="shared" si="57"/>
        <v xml:space="preserve"> </v>
      </c>
      <c r="X67" s="794" t="str">
        <f t="shared" si="58"/>
        <v xml:space="preserve"> </v>
      </c>
      <c r="Y67" s="794" t="str">
        <f t="shared" si="59"/>
        <v xml:space="preserve"> </v>
      </c>
      <c r="Z67" s="794" t="str">
        <f t="shared" si="60"/>
        <v xml:space="preserve"> </v>
      </c>
      <c r="AA67" s="794" t="str">
        <f t="shared" si="61"/>
        <v xml:space="preserve"> </v>
      </c>
      <c r="AB67" s="794" t="str">
        <f t="shared" si="62"/>
        <v xml:space="preserve"> </v>
      </c>
      <c r="AC67" s="794" t="str">
        <f t="shared" si="63"/>
        <v xml:space="preserve"> </v>
      </c>
      <c r="AD67" s="794" t="str">
        <f t="shared" si="64"/>
        <v xml:space="preserve"> </v>
      </c>
      <c r="AE67" s="794" t="str">
        <f t="shared" si="65"/>
        <v xml:space="preserve"> </v>
      </c>
      <c r="AF67" s="794" t="str">
        <f t="shared" si="66"/>
        <v xml:space="preserve"> </v>
      </c>
      <c r="AG67" s="574"/>
      <c r="AH67" s="587">
        <v>303</v>
      </c>
      <c r="AI67" s="572">
        <v>1487.14</v>
      </c>
      <c r="AJ67" s="572">
        <v>1660.25</v>
      </c>
      <c r="AK67" s="572">
        <v>1968.32</v>
      </c>
      <c r="AL67" s="572">
        <v>2275.0100000000002</v>
      </c>
      <c r="AM67" s="572">
        <v>0</v>
      </c>
      <c r="AN67" s="572">
        <v>2581.71</v>
      </c>
      <c r="AO67" s="572">
        <v>0</v>
      </c>
      <c r="AP67" s="572">
        <v>0</v>
      </c>
      <c r="AQ67" s="572">
        <v>0</v>
      </c>
      <c r="AR67" s="572">
        <v>3208.75</v>
      </c>
      <c r="AS67" s="572">
        <v>0</v>
      </c>
      <c r="AT67" s="572">
        <v>0</v>
      </c>
      <c r="AU67" s="572">
        <v>0</v>
      </c>
      <c r="AV67" s="572">
        <v>0</v>
      </c>
      <c r="AW67" s="572">
        <v>0</v>
      </c>
      <c r="AX67" s="572">
        <v>0</v>
      </c>
      <c r="AY67" s="572">
        <v>0</v>
      </c>
      <c r="AZ67" s="572">
        <v>4709.5200000000004</v>
      </c>
      <c r="BA67" s="572">
        <v>0</v>
      </c>
      <c r="BB67" s="572">
        <v>0</v>
      </c>
      <c r="BC67" s="572">
        <v>0</v>
      </c>
      <c r="BD67" s="572">
        <v>0</v>
      </c>
      <c r="BE67" s="572">
        <v>0</v>
      </c>
      <c r="BF67" s="572">
        <v>0</v>
      </c>
      <c r="BG67" s="572">
        <v>0</v>
      </c>
      <c r="BH67" s="572">
        <v>0</v>
      </c>
      <c r="BI67" s="572">
        <v>0</v>
      </c>
      <c r="BJ67" s="572">
        <v>0</v>
      </c>
      <c r="BK67" s="572">
        <v>0</v>
      </c>
      <c r="BL67" s="572">
        <v>0</v>
      </c>
      <c r="BM67" s="572">
        <v>0</v>
      </c>
    </row>
    <row r="68" spans="1:65" ht="14.1" customHeight="1" x14ac:dyDescent="0.2">
      <c r="A68" s="573">
        <v>305</v>
      </c>
      <c r="B68" s="794">
        <f t="shared" si="36"/>
        <v>1500.77</v>
      </c>
      <c r="C68" s="794">
        <f t="shared" si="37"/>
        <v>1662.99</v>
      </c>
      <c r="D68" s="794">
        <f t="shared" si="38"/>
        <v>1981.94</v>
      </c>
      <c r="E68" s="794">
        <f t="shared" si="39"/>
        <v>2296.83</v>
      </c>
      <c r="F68" s="794" t="str">
        <f t="shared" si="40"/>
        <v xml:space="preserve"> </v>
      </c>
      <c r="G68" s="794">
        <f t="shared" si="41"/>
        <v>2596.71</v>
      </c>
      <c r="H68" s="794">
        <f t="shared" si="42"/>
        <v>2662.13</v>
      </c>
      <c r="I68" s="794">
        <f t="shared" si="43"/>
        <v>2848.9</v>
      </c>
      <c r="J68" s="794">
        <f t="shared" si="44"/>
        <v>3026.1</v>
      </c>
      <c r="K68" s="794">
        <f t="shared" si="45"/>
        <v>3211.47</v>
      </c>
      <c r="L68" s="794" t="str">
        <f t="shared" si="46"/>
        <v xml:space="preserve"> </v>
      </c>
      <c r="M68" s="794">
        <f t="shared" si="47"/>
        <v>3597.22</v>
      </c>
      <c r="N68" s="794" t="str">
        <f t="shared" si="48"/>
        <v xml:space="preserve"> </v>
      </c>
      <c r="O68" s="794">
        <f t="shared" si="49"/>
        <v>3918.92</v>
      </c>
      <c r="P68" s="794" t="str">
        <f t="shared" si="50"/>
        <v xml:space="preserve"> </v>
      </c>
      <c r="Q68" s="794">
        <f t="shared" si="51"/>
        <v>4326.4799999999996</v>
      </c>
      <c r="R68" s="794" t="str">
        <f t="shared" si="52"/>
        <v xml:space="preserve"> </v>
      </c>
      <c r="S68" s="794">
        <f t="shared" si="53"/>
        <v>4751.7700000000004</v>
      </c>
      <c r="T68" s="794">
        <f t="shared" si="54"/>
        <v>4965.79</v>
      </c>
      <c r="U68" s="794">
        <f t="shared" si="55"/>
        <v>5197.51</v>
      </c>
      <c r="V68" s="794" t="str">
        <f t="shared" si="56"/>
        <v xml:space="preserve"> </v>
      </c>
      <c r="W68" s="794" t="str">
        <f t="shared" si="57"/>
        <v xml:space="preserve"> </v>
      </c>
      <c r="X68" s="794">
        <f t="shared" si="58"/>
        <v>6154.4</v>
      </c>
      <c r="Y68" s="794" t="str">
        <f t="shared" si="59"/>
        <v xml:space="preserve"> </v>
      </c>
      <c r="Z68" s="794" t="str">
        <f t="shared" si="60"/>
        <v xml:space="preserve"> </v>
      </c>
      <c r="AA68" s="794" t="str">
        <f t="shared" si="61"/>
        <v xml:space="preserve"> </v>
      </c>
      <c r="AB68" s="794" t="str">
        <f t="shared" si="62"/>
        <v xml:space="preserve"> </v>
      </c>
      <c r="AC68" s="794">
        <f t="shared" si="63"/>
        <v>7389.37</v>
      </c>
      <c r="AD68" s="794" t="str">
        <f t="shared" si="64"/>
        <v xml:space="preserve"> </v>
      </c>
      <c r="AE68" s="794" t="str">
        <f t="shared" si="65"/>
        <v xml:space="preserve"> </v>
      </c>
      <c r="AF68" s="794">
        <f t="shared" si="66"/>
        <v>8797.4599999999991</v>
      </c>
      <c r="AG68" s="574"/>
      <c r="AH68" s="587">
        <v>305</v>
      </c>
      <c r="AI68" s="572">
        <v>1500.77</v>
      </c>
      <c r="AJ68" s="572">
        <v>1662.99</v>
      </c>
      <c r="AK68" s="572">
        <v>1981.94</v>
      </c>
      <c r="AL68" s="572">
        <v>2296.83</v>
      </c>
      <c r="AM68" s="572">
        <v>0</v>
      </c>
      <c r="AN68" s="572">
        <v>2596.71</v>
      </c>
      <c r="AO68" s="572">
        <v>2662.13</v>
      </c>
      <c r="AP68" s="572">
        <v>2848.9</v>
      </c>
      <c r="AQ68" s="572">
        <v>3026.1</v>
      </c>
      <c r="AR68" s="572">
        <v>3211.47</v>
      </c>
      <c r="AS68" s="572">
        <v>0</v>
      </c>
      <c r="AT68" s="572">
        <v>3597.22</v>
      </c>
      <c r="AU68" s="572">
        <v>0</v>
      </c>
      <c r="AV68" s="572">
        <v>3918.92</v>
      </c>
      <c r="AW68" s="572">
        <v>0</v>
      </c>
      <c r="AX68" s="572">
        <v>4326.4799999999996</v>
      </c>
      <c r="AY68" s="572">
        <v>0</v>
      </c>
      <c r="AZ68" s="572">
        <v>4751.7700000000004</v>
      </c>
      <c r="BA68" s="572">
        <v>4965.79</v>
      </c>
      <c r="BB68" s="572">
        <v>5197.51</v>
      </c>
      <c r="BC68" s="572">
        <v>0</v>
      </c>
      <c r="BD68" s="572">
        <v>0</v>
      </c>
      <c r="BE68" s="572">
        <v>6154.4</v>
      </c>
      <c r="BF68" s="572">
        <v>0</v>
      </c>
      <c r="BG68" s="572">
        <v>0</v>
      </c>
      <c r="BH68" s="572">
        <v>0</v>
      </c>
      <c r="BI68" s="572">
        <v>0</v>
      </c>
      <c r="BJ68" s="572">
        <v>7389.37</v>
      </c>
      <c r="BK68" s="572">
        <v>0</v>
      </c>
      <c r="BL68" s="572">
        <v>0</v>
      </c>
      <c r="BM68" s="572">
        <v>8797.4599999999991</v>
      </c>
    </row>
    <row r="69" spans="1:65" ht="14.1" customHeight="1" x14ac:dyDescent="0.2">
      <c r="A69" s="573">
        <v>318</v>
      </c>
      <c r="B69" s="794">
        <f t="shared" si="36"/>
        <v>1600.29</v>
      </c>
      <c r="C69" s="794">
        <f t="shared" si="37"/>
        <v>1762.49</v>
      </c>
      <c r="D69" s="794">
        <f t="shared" si="38"/>
        <v>2092.37</v>
      </c>
      <c r="E69" s="794">
        <f t="shared" si="39"/>
        <v>2418.14</v>
      </c>
      <c r="F69" s="794" t="str">
        <f t="shared" si="40"/>
        <v xml:space="preserve"> </v>
      </c>
      <c r="G69" s="794">
        <f t="shared" si="41"/>
        <v>2723.47</v>
      </c>
      <c r="H69" s="794" t="str">
        <f t="shared" si="42"/>
        <v xml:space="preserve"> </v>
      </c>
      <c r="I69" s="794">
        <f t="shared" si="43"/>
        <v>2977.03</v>
      </c>
      <c r="J69" s="794" t="str">
        <f t="shared" si="44"/>
        <v xml:space="preserve"> </v>
      </c>
      <c r="K69" s="794">
        <f t="shared" si="45"/>
        <v>3358.69</v>
      </c>
      <c r="L69" s="794" t="str">
        <f t="shared" si="46"/>
        <v xml:space="preserve"> </v>
      </c>
      <c r="M69" s="794">
        <f t="shared" si="47"/>
        <v>3747.17</v>
      </c>
      <c r="N69" s="794" t="str">
        <f t="shared" si="48"/>
        <v xml:space="preserve"> </v>
      </c>
      <c r="O69" s="794">
        <f t="shared" si="49"/>
        <v>4083.85</v>
      </c>
      <c r="P69" s="794" t="str">
        <f t="shared" si="50"/>
        <v xml:space="preserve"> </v>
      </c>
      <c r="Q69" s="794" t="str">
        <f t="shared" si="51"/>
        <v xml:space="preserve"> </v>
      </c>
      <c r="R69" s="794" t="str">
        <f t="shared" si="52"/>
        <v xml:space="preserve"> </v>
      </c>
      <c r="S69" s="794">
        <f t="shared" si="53"/>
        <v>4942.6000000000004</v>
      </c>
      <c r="T69" s="794" t="str">
        <f t="shared" si="54"/>
        <v xml:space="preserve"> </v>
      </c>
      <c r="U69" s="794">
        <f t="shared" si="55"/>
        <v>5396.51</v>
      </c>
      <c r="V69" s="794" t="str">
        <f t="shared" si="56"/>
        <v xml:space="preserve"> </v>
      </c>
      <c r="W69" s="794" t="str">
        <f t="shared" si="57"/>
        <v xml:space="preserve"> </v>
      </c>
      <c r="X69" s="794" t="str">
        <f t="shared" si="58"/>
        <v xml:space="preserve"> </v>
      </c>
      <c r="Y69" s="794" t="str">
        <f t="shared" si="59"/>
        <v xml:space="preserve"> </v>
      </c>
      <c r="Z69" s="794" t="str">
        <f t="shared" si="60"/>
        <v xml:space="preserve"> </v>
      </c>
      <c r="AA69" s="794" t="str">
        <f t="shared" si="61"/>
        <v xml:space="preserve"> </v>
      </c>
      <c r="AB69" s="794" t="str">
        <f t="shared" si="62"/>
        <v xml:space="preserve"> </v>
      </c>
      <c r="AC69" s="794" t="str">
        <f t="shared" si="63"/>
        <v xml:space="preserve"> </v>
      </c>
      <c r="AD69" s="794" t="str">
        <f t="shared" si="64"/>
        <v xml:space="preserve"> </v>
      </c>
      <c r="AE69" s="794" t="str">
        <f t="shared" si="65"/>
        <v xml:space="preserve"> </v>
      </c>
      <c r="AF69" s="794" t="str">
        <f t="shared" si="66"/>
        <v xml:space="preserve"> </v>
      </c>
      <c r="AG69" s="574"/>
      <c r="AH69" s="587">
        <v>318</v>
      </c>
      <c r="AI69" s="572">
        <v>1600.29</v>
      </c>
      <c r="AJ69" s="572">
        <v>1762.49</v>
      </c>
      <c r="AK69" s="572">
        <v>2092.37</v>
      </c>
      <c r="AL69" s="572">
        <v>2418.14</v>
      </c>
      <c r="AM69" s="572">
        <v>0</v>
      </c>
      <c r="AN69" s="572">
        <v>2723.47</v>
      </c>
      <c r="AO69" s="572">
        <v>0</v>
      </c>
      <c r="AP69" s="572">
        <v>2977.03</v>
      </c>
      <c r="AQ69" s="572">
        <v>0</v>
      </c>
      <c r="AR69" s="572">
        <v>3358.69</v>
      </c>
      <c r="AS69" s="572">
        <v>0</v>
      </c>
      <c r="AT69" s="572">
        <v>3747.17</v>
      </c>
      <c r="AU69" s="572">
        <v>0</v>
      </c>
      <c r="AV69" s="572">
        <v>4083.85</v>
      </c>
      <c r="AW69" s="572">
        <v>0</v>
      </c>
      <c r="AX69" s="572">
        <v>0</v>
      </c>
      <c r="AY69" s="572">
        <v>0</v>
      </c>
      <c r="AZ69" s="572">
        <v>4942.6000000000004</v>
      </c>
      <c r="BA69" s="572">
        <v>0</v>
      </c>
      <c r="BB69" s="572">
        <v>5396.51</v>
      </c>
      <c r="BC69" s="572">
        <v>0</v>
      </c>
      <c r="BD69" s="572">
        <v>0</v>
      </c>
      <c r="BE69" s="572">
        <v>0</v>
      </c>
      <c r="BF69" s="572">
        <v>0</v>
      </c>
      <c r="BG69" s="572">
        <v>0</v>
      </c>
      <c r="BH69" s="572">
        <v>0</v>
      </c>
      <c r="BI69" s="572">
        <v>0</v>
      </c>
      <c r="BJ69" s="572">
        <v>0</v>
      </c>
      <c r="BK69" s="572">
        <v>0</v>
      </c>
      <c r="BL69" s="572">
        <v>0</v>
      </c>
      <c r="BM69" s="572">
        <v>0</v>
      </c>
    </row>
    <row r="70" spans="1:65" ht="14.1" customHeight="1" x14ac:dyDescent="0.2">
      <c r="A70" s="573">
        <v>324</v>
      </c>
      <c r="B70" s="794">
        <f t="shared" si="36"/>
        <v>1627.54</v>
      </c>
      <c r="C70" s="794">
        <f t="shared" si="37"/>
        <v>1791.12</v>
      </c>
      <c r="D70" s="794">
        <f t="shared" si="38"/>
        <v>2125.09</v>
      </c>
      <c r="E70" s="794">
        <f t="shared" si="39"/>
        <v>2457.67</v>
      </c>
      <c r="F70" s="794">
        <f t="shared" si="40"/>
        <v>2581.71</v>
      </c>
      <c r="G70" s="794">
        <f t="shared" si="41"/>
        <v>2771.17</v>
      </c>
      <c r="H70" s="794">
        <f t="shared" si="42"/>
        <v>2832.54</v>
      </c>
      <c r="I70" s="794">
        <f t="shared" si="43"/>
        <v>3020.63</v>
      </c>
      <c r="J70" s="794">
        <f t="shared" si="44"/>
        <v>3214.2</v>
      </c>
      <c r="K70" s="794">
        <f t="shared" si="45"/>
        <v>3406.41</v>
      </c>
      <c r="L70" s="794">
        <f t="shared" si="46"/>
        <v>3604.04</v>
      </c>
      <c r="M70" s="794">
        <f t="shared" si="47"/>
        <v>3797.61</v>
      </c>
      <c r="N70" s="794">
        <f t="shared" si="48"/>
        <v>3929.82</v>
      </c>
      <c r="O70" s="794">
        <f t="shared" si="49"/>
        <v>4123.3900000000003</v>
      </c>
      <c r="P70" s="794" t="str">
        <f t="shared" si="50"/>
        <v xml:space="preserve"> </v>
      </c>
      <c r="Q70" s="794">
        <f t="shared" si="51"/>
        <v>4565.03</v>
      </c>
      <c r="R70" s="794">
        <f t="shared" si="52"/>
        <v>4777.68</v>
      </c>
      <c r="S70" s="794">
        <f t="shared" si="53"/>
        <v>5003.96</v>
      </c>
      <c r="T70" s="794">
        <f t="shared" si="54"/>
        <v>5238.3999999999996</v>
      </c>
      <c r="U70" s="794">
        <f t="shared" si="55"/>
        <v>5467.4</v>
      </c>
      <c r="V70" s="794" t="str">
        <f t="shared" si="56"/>
        <v xml:space="preserve"> </v>
      </c>
      <c r="W70" s="794">
        <f t="shared" si="57"/>
        <v>5951.3</v>
      </c>
      <c r="X70" s="794">
        <f t="shared" si="58"/>
        <v>6437.92</v>
      </c>
      <c r="Y70" s="794">
        <f t="shared" si="59"/>
        <v>6692.84</v>
      </c>
      <c r="Z70" s="794">
        <f t="shared" si="60"/>
        <v>7060.87</v>
      </c>
      <c r="AA70" s="794" t="str">
        <f t="shared" si="61"/>
        <v xml:space="preserve"> </v>
      </c>
      <c r="AB70" s="794">
        <f t="shared" si="62"/>
        <v>7546.14</v>
      </c>
      <c r="AC70" s="794">
        <f t="shared" si="63"/>
        <v>7801.03</v>
      </c>
      <c r="AD70" s="794">
        <f t="shared" si="64"/>
        <v>8084.56</v>
      </c>
      <c r="AE70" s="794">
        <f t="shared" si="65"/>
        <v>8650.25</v>
      </c>
      <c r="AF70" s="794">
        <f t="shared" si="66"/>
        <v>9199.58</v>
      </c>
      <c r="AG70" s="574"/>
      <c r="AH70" s="587">
        <v>324</v>
      </c>
      <c r="AI70" s="588">
        <v>1627.54</v>
      </c>
      <c r="AJ70" s="588">
        <v>1791.12</v>
      </c>
      <c r="AK70" s="572">
        <v>2125.09</v>
      </c>
      <c r="AL70" s="572">
        <v>2457.67</v>
      </c>
      <c r="AM70" s="572">
        <v>2581.71</v>
      </c>
      <c r="AN70" s="572">
        <v>2771.17</v>
      </c>
      <c r="AO70" s="572">
        <v>2832.54</v>
      </c>
      <c r="AP70" s="572">
        <v>3020.63</v>
      </c>
      <c r="AQ70" s="572">
        <v>3214.2</v>
      </c>
      <c r="AR70" s="572">
        <v>3406.41</v>
      </c>
      <c r="AS70" s="572">
        <v>3604.04</v>
      </c>
      <c r="AT70" s="572">
        <v>3797.61</v>
      </c>
      <c r="AU70" s="572">
        <v>3929.82</v>
      </c>
      <c r="AV70" s="572">
        <v>4123.3900000000003</v>
      </c>
      <c r="AW70" s="572">
        <v>0</v>
      </c>
      <c r="AX70" s="572">
        <v>4565.03</v>
      </c>
      <c r="AY70" s="572">
        <v>4777.68</v>
      </c>
      <c r="AZ70" s="572">
        <v>5003.96</v>
      </c>
      <c r="BA70" s="572">
        <v>5238.3999999999996</v>
      </c>
      <c r="BB70" s="572">
        <v>5467.4</v>
      </c>
      <c r="BC70" s="572">
        <v>0</v>
      </c>
      <c r="BD70" s="572">
        <v>5951.3</v>
      </c>
      <c r="BE70" s="572">
        <v>6437.92</v>
      </c>
      <c r="BF70" s="572">
        <v>6692.84</v>
      </c>
      <c r="BG70" s="572">
        <v>7060.87</v>
      </c>
      <c r="BH70" s="572">
        <v>0</v>
      </c>
      <c r="BI70" s="572">
        <v>7546.14</v>
      </c>
      <c r="BJ70" s="572">
        <v>7801.03</v>
      </c>
      <c r="BK70" s="572">
        <v>8084.56</v>
      </c>
      <c r="BL70" s="572">
        <v>8650.25</v>
      </c>
      <c r="BM70" s="572">
        <v>9199.58</v>
      </c>
    </row>
    <row r="71" spans="1:65" ht="14.1" customHeight="1" x14ac:dyDescent="0.2">
      <c r="A71" s="573">
        <v>332</v>
      </c>
      <c r="B71" s="794">
        <f t="shared" si="36"/>
        <v>1677.98</v>
      </c>
      <c r="C71" s="794">
        <f t="shared" si="37"/>
        <v>1866.08</v>
      </c>
      <c r="D71" s="794" t="str">
        <f t="shared" si="38"/>
        <v xml:space="preserve"> </v>
      </c>
      <c r="E71" s="794" t="str">
        <f t="shared" si="39"/>
        <v xml:space="preserve"> </v>
      </c>
      <c r="F71" s="794" t="str">
        <f t="shared" si="40"/>
        <v xml:space="preserve"> </v>
      </c>
      <c r="G71" s="794" t="str">
        <f t="shared" si="41"/>
        <v xml:space="preserve"> </v>
      </c>
      <c r="H71" s="794" t="str">
        <f t="shared" si="42"/>
        <v xml:space="preserve"> </v>
      </c>
      <c r="I71" s="794" t="str">
        <f t="shared" si="43"/>
        <v xml:space="preserve"> </v>
      </c>
      <c r="J71" s="794" t="str">
        <f t="shared" si="44"/>
        <v xml:space="preserve"> </v>
      </c>
      <c r="K71" s="794" t="str">
        <f t="shared" si="45"/>
        <v xml:space="preserve"> </v>
      </c>
      <c r="L71" s="794" t="str">
        <f t="shared" si="46"/>
        <v xml:space="preserve"> </v>
      </c>
      <c r="M71" s="794" t="str">
        <f t="shared" si="47"/>
        <v xml:space="preserve"> </v>
      </c>
      <c r="N71" s="794" t="str">
        <f t="shared" si="48"/>
        <v xml:space="preserve"> </v>
      </c>
      <c r="O71" s="794" t="str">
        <f t="shared" si="49"/>
        <v xml:space="preserve"> </v>
      </c>
      <c r="P71" s="794" t="str">
        <f t="shared" si="50"/>
        <v xml:space="preserve"> </v>
      </c>
      <c r="Q71" s="794" t="str">
        <f t="shared" si="51"/>
        <v xml:space="preserve"> </v>
      </c>
      <c r="R71" s="794" t="str">
        <f t="shared" si="52"/>
        <v xml:space="preserve"> </v>
      </c>
      <c r="S71" s="794">
        <f t="shared" si="53"/>
        <v>5151.1499999999996</v>
      </c>
      <c r="T71" s="794" t="str">
        <f t="shared" si="54"/>
        <v xml:space="preserve"> </v>
      </c>
      <c r="U71" s="794" t="str">
        <f t="shared" si="55"/>
        <v xml:space="preserve"> </v>
      </c>
      <c r="V71" s="794" t="str">
        <f t="shared" si="56"/>
        <v xml:space="preserve"> </v>
      </c>
      <c r="W71" s="794" t="str">
        <f t="shared" si="57"/>
        <v xml:space="preserve"> </v>
      </c>
      <c r="X71" s="794" t="str">
        <f t="shared" si="58"/>
        <v xml:space="preserve"> </v>
      </c>
      <c r="Y71" s="794" t="str">
        <f t="shared" si="59"/>
        <v xml:space="preserve"> </v>
      </c>
      <c r="Z71" s="794" t="str">
        <f t="shared" si="60"/>
        <v xml:space="preserve"> </v>
      </c>
      <c r="AA71" s="794" t="str">
        <f t="shared" si="61"/>
        <v xml:space="preserve"> </v>
      </c>
      <c r="AB71" s="794" t="str">
        <f t="shared" si="62"/>
        <v xml:space="preserve"> </v>
      </c>
      <c r="AC71" s="794" t="str">
        <f t="shared" si="63"/>
        <v xml:space="preserve"> </v>
      </c>
      <c r="AD71" s="794" t="str">
        <f t="shared" si="64"/>
        <v xml:space="preserve"> </v>
      </c>
      <c r="AE71" s="794" t="str">
        <f t="shared" si="65"/>
        <v xml:space="preserve"> </v>
      </c>
      <c r="AF71" s="794" t="str">
        <f t="shared" si="66"/>
        <v xml:space="preserve"> </v>
      </c>
      <c r="AG71" s="574"/>
      <c r="AH71" s="587">
        <v>332</v>
      </c>
      <c r="AI71" s="572">
        <v>1677.98</v>
      </c>
      <c r="AJ71" s="572">
        <v>1866.08</v>
      </c>
      <c r="AK71" s="572">
        <v>0</v>
      </c>
      <c r="AL71" s="572">
        <v>0</v>
      </c>
      <c r="AM71" s="572">
        <v>0</v>
      </c>
      <c r="AN71" s="572">
        <v>0</v>
      </c>
      <c r="AO71" s="572">
        <v>0</v>
      </c>
      <c r="AP71" s="572">
        <v>0</v>
      </c>
      <c r="AQ71" s="572">
        <v>0</v>
      </c>
      <c r="AR71" s="572">
        <v>0</v>
      </c>
      <c r="AS71" s="572">
        <v>0</v>
      </c>
      <c r="AT71" s="572">
        <v>0</v>
      </c>
      <c r="AU71" s="572">
        <v>0</v>
      </c>
      <c r="AV71" s="572">
        <v>0</v>
      </c>
      <c r="AW71" s="572">
        <v>0</v>
      </c>
      <c r="AX71" s="572">
        <v>0</v>
      </c>
      <c r="AY71" s="572">
        <v>0</v>
      </c>
      <c r="AZ71" s="572">
        <v>5151.1499999999996</v>
      </c>
      <c r="BA71" s="572">
        <v>0</v>
      </c>
      <c r="BB71" s="572">
        <v>0</v>
      </c>
      <c r="BC71" s="572">
        <v>0</v>
      </c>
      <c r="BD71" s="572">
        <v>0</v>
      </c>
      <c r="BE71" s="572">
        <v>0</v>
      </c>
      <c r="BF71" s="572">
        <v>0</v>
      </c>
      <c r="BG71" s="572">
        <v>0</v>
      </c>
      <c r="BH71" s="572">
        <v>0</v>
      </c>
      <c r="BI71" s="572">
        <v>0</v>
      </c>
      <c r="BJ71" s="572">
        <v>0</v>
      </c>
      <c r="BK71" s="572">
        <v>0</v>
      </c>
      <c r="BL71" s="572">
        <v>0</v>
      </c>
      <c r="BM71" s="572">
        <v>0</v>
      </c>
    </row>
    <row r="72" spans="1:65" ht="14.1" customHeight="1" x14ac:dyDescent="0.2">
      <c r="A72" s="577">
        <v>336</v>
      </c>
      <c r="B72" s="796" t="str">
        <f t="shared" si="36"/>
        <v xml:space="preserve"> </v>
      </c>
      <c r="C72" s="796">
        <f t="shared" si="37"/>
        <v>1891.99</v>
      </c>
      <c r="D72" s="796">
        <f t="shared" si="38"/>
        <v>2246.39</v>
      </c>
      <c r="E72" s="796">
        <f t="shared" si="39"/>
        <v>2595.34</v>
      </c>
      <c r="F72" s="796" t="str">
        <f t="shared" si="40"/>
        <v xml:space="preserve"> </v>
      </c>
      <c r="G72" s="796">
        <f t="shared" si="41"/>
        <v>2915.66</v>
      </c>
      <c r="H72" s="796">
        <f t="shared" si="42"/>
        <v>3000.18</v>
      </c>
      <c r="I72" s="796">
        <f t="shared" si="43"/>
        <v>3189.66</v>
      </c>
      <c r="J72" s="796">
        <f t="shared" si="44"/>
        <v>3379.14</v>
      </c>
      <c r="K72" s="796" t="str">
        <f t="shared" si="45"/>
        <v xml:space="preserve"> </v>
      </c>
      <c r="L72" s="796" t="str">
        <f t="shared" si="46"/>
        <v xml:space="preserve"> </v>
      </c>
      <c r="M72" s="796" t="str">
        <f t="shared" si="47"/>
        <v xml:space="preserve"> </v>
      </c>
      <c r="N72" s="796" t="str">
        <f t="shared" si="48"/>
        <v xml:space="preserve"> </v>
      </c>
      <c r="O72" s="796">
        <f t="shared" si="49"/>
        <v>4306.05</v>
      </c>
      <c r="P72" s="796" t="str">
        <f t="shared" si="50"/>
        <v xml:space="preserve"> </v>
      </c>
      <c r="Q72" s="796">
        <f t="shared" si="51"/>
        <v>4735.41</v>
      </c>
      <c r="R72" s="796" t="str">
        <f t="shared" si="52"/>
        <v xml:space="preserve"> </v>
      </c>
      <c r="S72" s="796" t="str">
        <f t="shared" si="53"/>
        <v xml:space="preserve"> </v>
      </c>
      <c r="T72" s="796">
        <f t="shared" si="54"/>
        <v>5408.78</v>
      </c>
      <c r="U72" s="796">
        <f t="shared" si="55"/>
        <v>5650.04</v>
      </c>
      <c r="V72" s="796" t="str">
        <f t="shared" si="56"/>
        <v xml:space="preserve"> </v>
      </c>
      <c r="W72" s="796" t="str">
        <f t="shared" si="57"/>
        <v xml:space="preserve"> </v>
      </c>
      <c r="X72" s="796">
        <f t="shared" si="58"/>
        <v>6631.48</v>
      </c>
      <c r="Y72" s="796" t="str">
        <f t="shared" si="59"/>
        <v xml:space="preserve"> </v>
      </c>
      <c r="Z72" s="796" t="str">
        <f t="shared" si="60"/>
        <v xml:space="preserve"> </v>
      </c>
      <c r="AA72" s="796" t="str">
        <f t="shared" si="61"/>
        <v xml:space="preserve"> </v>
      </c>
      <c r="AB72" s="796" t="str">
        <f t="shared" si="62"/>
        <v xml:space="preserve"> </v>
      </c>
      <c r="AC72" s="796">
        <f t="shared" si="63"/>
        <v>7907.35</v>
      </c>
      <c r="AD72" s="796" t="str">
        <f t="shared" si="64"/>
        <v xml:space="preserve"> </v>
      </c>
      <c r="AE72" s="796" t="str">
        <f t="shared" si="65"/>
        <v xml:space="preserve"> </v>
      </c>
      <c r="AF72" s="796">
        <f t="shared" si="66"/>
        <v>9286.81</v>
      </c>
      <c r="AG72" s="574"/>
      <c r="AH72" s="587">
        <v>336</v>
      </c>
      <c r="AI72" s="572">
        <v>0</v>
      </c>
      <c r="AJ72" s="572">
        <v>1891.99</v>
      </c>
      <c r="AK72" s="572">
        <v>2246.39</v>
      </c>
      <c r="AL72" s="572">
        <v>2595.34</v>
      </c>
      <c r="AM72" s="572">
        <v>0</v>
      </c>
      <c r="AN72" s="572">
        <v>2915.66</v>
      </c>
      <c r="AO72" s="572">
        <v>3000.18</v>
      </c>
      <c r="AP72" s="572">
        <v>3189.66</v>
      </c>
      <c r="AQ72" s="572">
        <v>3379.14</v>
      </c>
      <c r="AR72" s="572">
        <v>0</v>
      </c>
      <c r="AS72" s="572">
        <v>0</v>
      </c>
      <c r="AT72" s="572">
        <v>0</v>
      </c>
      <c r="AU72" s="572">
        <v>0</v>
      </c>
      <c r="AV72" s="572">
        <v>4306.05</v>
      </c>
      <c r="AW72" s="572">
        <v>0</v>
      </c>
      <c r="AX72" s="572">
        <v>4735.41</v>
      </c>
      <c r="AY72" s="572">
        <v>0</v>
      </c>
      <c r="AZ72" s="572">
        <v>0</v>
      </c>
      <c r="BA72" s="572">
        <v>5408.78</v>
      </c>
      <c r="BB72" s="572">
        <v>5650.04</v>
      </c>
      <c r="BC72" s="572">
        <v>0</v>
      </c>
      <c r="BD72" s="572">
        <v>0</v>
      </c>
      <c r="BE72" s="572">
        <v>6631.48</v>
      </c>
      <c r="BF72" s="572">
        <v>0</v>
      </c>
      <c r="BG72" s="572">
        <v>0</v>
      </c>
      <c r="BH72" s="572">
        <v>0</v>
      </c>
      <c r="BI72" s="572">
        <v>0</v>
      </c>
      <c r="BJ72" s="572">
        <v>7907.35</v>
      </c>
      <c r="BK72" s="572">
        <v>0</v>
      </c>
      <c r="BL72" s="572">
        <v>0</v>
      </c>
      <c r="BM72" s="572">
        <v>9286.81</v>
      </c>
    </row>
    <row r="73" spans="1:65" ht="14.1" customHeight="1" x14ac:dyDescent="0.2">
      <c r="A73" s="589"/>
      <c r="B73" s="590"/>
      <c r="C73" s="590"/>
      <c r="D73" s="590"/>
      <c r="E73" s="590"/>
      <c r="F73" s="590"/>
      <c r="G73" s="590"/>
      <c r="H73" s="590"/>
      <c r="I73" s="590"/>
      <c r="J73" s="590"/>
      <c r="K73" s="590"/>
      <c r="L73" s="590"/>
      <c r="M73" s="590"/>
      <c r="N73" s="590"/>
      <c r="O73" s="590"/>
      <c r="P73" s="590"/>
      <c r="Q73" s="590"/>
      <c r="R73" s="590"/>
      <c r="S73" s="590"/>
      <c r="T73" s="590"/>
      <c r="U73" s="590"/>
      <c r="V73" s="590"/>
      <c r="W73" s="590"/>
      <c r="X73" s="590"/>
      <c r="Y73" s="590"/>
      <c r="Z73" s="590"/>
      <c r="AA73" s="590"/>
      <c r="AB73" s="590"/>
      <c r="AC73" s="590"/>
      <c r="AD73" s="590"/>
      <c r="AE73" s="590"/>
      <c r="AF73" s="590"/>
      <c r="AG73" s="591"/>
      <c r="AH73" s="592"/>
    </row>
    <row r="74" spans="1:65" s="579" customFormat="1" ht="14.1" customHeight="1" x14ac:dyDescent="0.2">
      <c r="A74" s="578" t="s">
        <v>279</v>
      </c>
      <c r="AA74" s="592"/>
      <c r="AB74" s="593" t="s">
        <v>22</v>
      </c>
      <c r="AC74" s="594"/>
      <c r="AD74" s="592"/>
      <c r="AE74" s="592"/>
      <c r="AF74" s="595"/>
      <c r="AG74" s="595"/>
    </row>
    <row r="75" spans="1:65" s="579" customFormat="1" ht="14.1" customHeight="1" x14ac:dyDescent="0.2">
      <c r="A75" s="582" t="s">
        <v>21</v>
      </c>
      <c r="B75" s="594"/>
      <c r="C75" s="596"/>
      <c r="D75" s="594"/>
      <c r="E75" s="596"/>
      <c r="F75" s="594"/>
      <c r="G75" s="596"/>
      <c r="H75" s="595"/>
      <c r="I75" s="595"/>
      <c r="J75" s="595"/>
      <c r="K75" s="595"/>
      <c r="L75" s="595"/>
      <c r="M75" s="595"/>
      <c r="N75" s="595"/>
      <c r="O75" s="595"/>
      <c r="P75" s="595"/>
      <c r="Q75" s="595"/>
      <c r="R75" s="595"/>
      <c r="S75" s="595"/>
      <c r="T75" s="595"/>
      <c r="V75" s="592"/>
      <c r="W75" s="592"/>
      <c r="X75" s="592"/>
      <c r="AA75" s="592"/>
      <c r="AB75" s="592" t="s">
        <v>24</v>
      </c>
      <c r="AC75" s="597"/>
      <c r="AD75" s="592"/>
      <c r="AE75" s="592"/>
      <c r="AF75" s="592"/>
    </row>
    <row r="76" spans="1:65" s="579" customFormat="1" ht="14.1" customHeight="1" x14ac:dyDescent="0.2">
      <c r="A76" s="1399" t="s">
        <v>23</v>
      </c>
      <c r="B76" s="1400"/>
      <c r="C76" s="1400"/>
      <c r="D76" s="1400"/>
      <c r="E76" s="1400"/>
      <c r="F76" s="1400"/>
      <c r="G76" s="1400"/>
      <c r="H76" s="1400"/>
      <c r="I76" s="1400"/>
      <c r="J76" s="1400"/>
      <c r="K76" s="1400"/>
      <c r="L76" s="1400"/>
      <c r="M76" s="1400"/>
      <c r="N76" s="1400"/>
      <c r="O76" s="1400"/>
      <c r="P76" s="1400"/>
      <c r="Q76" s="1400"/>
      <c r="R76" s="1400"/>
      <c r="S76" s="1400"/>
      <c r="T76" s="595"/>
      <c r="V76" s="592"/>
      <c r="W76" s="592"/>
      <c r="X76" s="592"/>
      <c r="AA76" s="592"/>
      <c r="AB76" s="592" t="s">
        <v>26</v>
      </c>
      <c r="AC76" s="597"/>
      <c r="AD76" s="592"/>
      <c r="AE76" s="592"/>
      <c r="AF76" s="592"/>
    </row>
    <row r="77" spans="1:65" s="579" customFormat="1" ht="14.1" customHeight="1" x14ac:dyDescent="0.2">
      <c r="A77" s="1399" t="s">
        <v>25</v>
      </c>
      <c r="B77" s="1400"/>
      <c r="C77" s="1400"/>
      <c r="D77" s="1400"/>
      <c r="E77" s="1400"/>
      <c r="F77" s="1400"/>
      <c r="G77" s="1400"/>
      <c r="H77" s="1400"/>
      <c r="I77" s="1400"/>
      <c r="J77" s="1400"/>
      <c r="K77" s="1400"/>
      <c r="L77" s="1400"/>
      <c r="M77" s="1400"/>
      <c r="N77" s="1400"/>
      <c r="O77" s="1400"/>
      <c r="P77" s="1400"/>
      <c r="Q77" s="1400"/>
      <c r="R77" s="1400"/>
      <c r="S77" s="1400"/>
      <c r="T77" s="595"/>
      <c r="V77" s="592"/>
      <c r="W77" s="592"/>
      <c r="X77" s="592"/>
      <c r="AA77" s="592"/>
      <c r="AB77" s="592" t="s">
        <v>28</v>
      </c>
      <c r="AC77" s="597"/>
      <c r="AD77" s="592"/>
      <c r="AE77" s="592"/>
      <c r="AF77" s="592"/>
    </row>
    <row r="78" spans="1:65" s="579" customFormat="1" ht="14.1" customHeight="1" x14ac:dyDescent="0.2">
      <c r="A78" s="1397" t="s">
        <v>27</v>
      </c>
      <c r="B78" s="1398"/>
      <c r="C78" s="1398"/>
      <c r="D78" s="1398"/>
      <c r="E78" s="1398"/>
      <c r="F78" s="1398"/>
      <c r="G78" s="1398"/>
      <c r="H78" s="1398"/>
      <c r="I78" s="1398"/>
      <c r="J78" s="1398"/>
      <c r="K78" s="1398"/>
      <c r="L78" s="1398"/>
      <c r="M78" s="1398"/>
      <c r="N78" s="1398"/>
      <c r="O78" s="1398"/>
      <c r="P78" s="1398"/>
      <c r="Q78" s="1398"/>
      <c r="R78" s="1398"/>
      <c r="S78" s="1398"/>
      <c r="T78" s="595"/>
      <c r="V78" s="592"/>
      <c r="W78" s="592"/>
      <c r="X78" s="592"/>
      <c r="AA78" s="592"/>
      <c r="AB78" s="592" t="s">
        <v>29</v>
      </c>
      <c r="AC78" s="597"/>
      <c r="AD78" s="592"/>
      <c r="AE78" s="592"/>
      <c r="AF78" s="592"/>
    </row>
    <row r="79" spans="1:65" s="579" customFormat="1" ht="14.1" customHeight="1" x14ac:dyDescent="0.2">
      <c r="A79" s="243"/>
      <c r="B79" s="598"/>
      <c r="C79" s="598"/>
      <c r="D79" s="598"/>
      <c r="E79" s="598"/>
      <c r="F79" s="598"/>
      <c r="G79" s="598"/>
      <c r="H79" s="598"/>
      <c r="I79" s="598"/>
      <c r="J79" s="598"/>
      <c r="K79" s="598"/>
      <c r="L79" s="598"/>
      <c r="M79" s="598"/>
      <c r="N79" s="598"/>
      <c r="O79" s="598"/>
      <c r="P79" s="598"/>
      <c r="Q79" s="598"/>
      <c r="R79" s="598"/>
      <c r="S79" s="598"/>
      <c r="T79" s="595"/>
      <c r="V79" s="592"/>
      <c r="W79" s="592"/>
      <c r="X79" s="592"/>
      <c r="AA79" s="592"/>
      <c r="AB79" s="592" t="s">
        <v>30</v>
      </c>
      <c r="AC79" s="597"/>
      <c r="AD79" s="592"/>
      <c r="AE79" s="592"/>
      <c r="AF79" s="592"/>
    </row>
    <row r="80" spans="1:65" ht="14.1" customHeight="1" x14ac:dyDescent="0.2">
      <c r="A80" s="584">
        <v>341</v>
      </c>
      <c r="B80" s="795" t="str">
        <f t="shared" ref="B80:B104" si="67">IF(AI80&lt;&gt;0,AI80*(1-$AD$6)," ")</f>
        <v xml:space="preserve"> </v>
      </c>
      <c r="C80" s="795">
        <f t="shared" ref="C80:C104" si="68">IF(AJ80&lt;&gt;0,AJ80*(1-$AD$6)," ")</f>
        <v>1930.15</v>
      </c>
      <c r="D80" s="795">
        <f t="shared" ref="D80:D104" si="69">IF(AK80&lt;&gt;0,AK80*(1-$AD$6)," ")</f>
        <v>2270.92</v>
      </c>
      <c r="E80" s="795">
        <f t="shared" ref="E80:E104" si="70">IF(AL80&lt;&gt;0,AL80*(1-$AD$6)," ")</f>
        <v>2623.99</v>
      </c>
      <c r="F80" s="795" t="str">
        <f t="shared" ref="F80:F104" si="71">IF(AM80&lt;&gt;0,AM80*(1-$AD$6)," ")</f>
        <v xml:space="preserve"> </v>
      </c>
      <c r="G80" s="795">
        <f t="shared" ref="G80:G104" si="72">IF(AN80&lt;&gt;0,AN80*(1-$AD$6)," ")</f>
        <v>2937.49</v>
      </c>
      <c r="H80" s="795">
        <f t="shared" ref="H80:H104" si="73">IF(AO80&lt;&gt;0,AO80*(1-$AD$6)," ")</f>
        <v>3016.54</v>
      </c>
      <c r="I80" s="795" t="str">
        <f t="shared" ref="I80:I104" si="74">IF(AP80&lt;&gt;0,AP80*(1-$AD$6)," ")</f>
        <v xml:space="preserve"> </v>
      </c>
      <c r="J80" s="795" t="str">
        <f t="shared" ref="J80:J104" si="75">IF(AQ80&lt;&gt;0,AQ80*(1-$AD$6)," ")</f>
        <v xml:space="preserve"> </v>
      </c>
      <c r="K80" s="795" t="str">
        <f t="shared" ref="K80:K104" si="76">IF(AR80&lt;&gt;0,AR80*(1-$AD$6)," ")</f>
        <v xml:space="preserve"> </v>
      </c>
      <c r="L80" s="795" t="str">
        <f t="shared" ref="L80:L104" si="77">IF(AS80&lt;&gt;0,AS80*(1-$AD$6)," ")</f>
        <v xml:space="preserve"> </v>
      </c>
      <c r="M80" s="795" t="str">
        <f t="shared" ref="M80:M104" si="78">IF(AT80&lt;&gt;0,AT80*(1-$AD$6)," ")</f>
        <v xml:space="preserve"> </v>
      </c>
      <c r="N80" s="795" t="str">
        <f t="shared" ref="N80:N104" si="79">IF(AU80&lt;&gt;0,AU80*(1-$AD$6)," ")</f>
        <v xml:space="preserve"> </v>
      </c>
      <c r="O80" s="795">
        <f t="shared" ref="O80:O104" si="80">IF(AV80&lt;&gt;0,AV80*(1-$AD$6)," ")</f>
        <v>4363.28</v>
      </c>
      <c r="P80" s="795" t="str">
        <f t="shared" ref="P80:P104" si="81">IF(AW80&lt;&gt;0,AW80*(1-$AD$6)," ")</f>
        <v xml:space="preserve"> </v>
      </c>
      <c r="Q80" s="795" t="str">
        <f t="shared" ref="Q80:Q104" si="82">IF(AX80&lt;&gt;0,AX80*(1-$AD$6)," ")</f>
        <v xml:space="preserve"> </v>
      </c>
      <c r="R80" s="795" t="str">
        <f t="shared" ref="R80:R104" si="83">IF(AY80&lt;&gt;0,AY80*(1-$AD$6)," ")</f>
        <v xml:space="preserve"> </v>
      </c>
      <c r="S80" s="795" t="str">
        <f t="shared" ref="S80:S104" si="84">IF(AZ80&lt;&gt;0,AZ80*(1-$AD$6)," ")</f>
        <v xml:space="preserve"> </v>
      </c>
      <c r="T80" s="795">
        <f t="shared" ref="T80:T104" si="85">IF(BA80&lt;&gt;0,BA80*(1-$AD$6)," ")</f>
        <v>5467.4</v>
      </c>
      <c r="U80" s="795" t="str">
        <f t="shared" ref="U80:U104" si="86">IF(BB80&lt;&gt;0,BB80*(1-$AD$6)," ")</f>
        <v xml:space="preserve"> </v>
      </c>
      <c r="V80" s="795" t="str">
        <f t="shared" ref="V80:V104" si="87">IF(BC80&lt;&gt;0,BC80*(1-$AD$6)," ")</f>
        <v xml:space="preserve"> </v>
      </c>
      <c r="W80" s="795" t="str">
        <f t="shared" ref="W80:W104" si="88">IF(BD80&lt;&gt;0,BD80*(1-$AD$6)," ")</f>
        <v xml:space="preserve"> </v>
      </c>
      <c r="X80" s="795" t="str">
        <f t="shared" ref="X80:X104" si="89">IF(BE80&lt;&gt;0,BE80*(1-$AD$6)," ")</f>
        <v xml:space="preserve"> </v>
      </c>
      <c r="Y80" s="795" t="str">
        <f t="shared" ref="Y80:Y104" si="90">IF(BF80&lt;&gt;0,BF80*(1-$AD$6)," ")</f>
        <v xml:space="preserve"> </v>
      </c>
      <c r="Z80" s="795" t="str">
        <f t="shared" ref="Z80:Z104" si="91">IF(BG80&lt;&gt;0,BG80*(1-$AD$6)," ")</f>
        <v xml:space="preserve"> </v>
      </c>
      <c r="AA80" s="795" t="str">
        <f t="shared" ref="AA80:AA104" si="92">IF(BH80&lt;&gt;0,BH80*(1-$AD$6)," ")</f>
        <v xml:space="preserve"> </v>
      </c>
      <c r="AB80" s="795" t="str">
        <f t="shared" ref="AB80:AB104" si="93">IF(BI80&lt;&gt;0,BI80*(1-$AD$6)," ")</f>
        <v xml:space="preserve"> </v>
      </c>
      <c r="AC80" s="795" t="str">
        <f t="shared" ref="AC80:AC104" si="94">IF(BJ80&lt;&gt;0,BJ80*(1-$AD$6)," ")</f>
        <v xml:space="preserve"> </v>
      </c>
      <c r="AD80" s="795" t="str">
        <f t="shared" ref="AD80:AD104" si="95">IF(BK80&lt;&gt;0,BK80*(1-$AD$6)," ")</f>
        <v xml:space="preserve"> </v>
      </c>
      <c r="AE80" s="795" t="str">
        <f t="shared" ref="AE80:AE104" si="96">IF(BL80&lt;&gt;0,BL80*(1-$AD$6)," ")</f>
        <v xml:space="preserve"> </v>
      </c>
      <c r="AF80" s="795" t="str">
        <f t="shared" ref="AF80:AF104" si="97">IF(BM80&lt;&gt;0,BM80*(1-$AD$6)," ")</f>
        <v xml:space="preserve"> </v>
      </c>
      <c r="AG80" s="574"/>
      <c r="AH80" s="587">
        <v>341</v>
      </c>
      <c r="AI80" s="572">
        <v>0</v>
      </c>
      <c r="AJ80" s="572">
        <v>1930.15</v>
      </c>
      <c r="AK80" s="572">
        <v>2270.92</v>
      </c>
      <c r="AL80" s="572">
        <v>2623.99</v>
      </c>
      <c r="AM80" s="572">
        <v>0</v>
      </c>
      <c r="AN80" s="572">
        <v>2937.49</v>
      </c>
      <c r="AO80" s="572">
        <v>3016.54</v>
      </c>
      <c r="AP80" s="572">
        <v>0</v>
      </c>
      <c r="AQ80" s="572">
        <v>0</v>
      </c>
      <c r="AR80" s="572">
        <v>0</v>
      </c>
      <c r="AS80" s="572">
        <v>0</v>
      </c>
      <c r="AT80" s="572">
        <v>0</v>
      </c>
      <c r="AU80" s="572">
        <v>0</v>
      </c>
      <c r="AV80" s="572">
        <v>4363.28</v>
      </c>
      <c r="AW80" s="572">
        <v>0</v>
      </c>
      <c r="AX80" s="572">
        <v>0</v>
      </c>
      <c r="AY80" s="572">
        <v>0</v>
      </c>
      <c r="AZ80" s="572">
        <v>0</v>
      </c>
      <c r="BA80" s="572">
        <v>5467.4</v>
      </c>
      <c r="BB80" s="572">
        <v>0</v>
      </c>
      <c r="BC80" s="572">
        <v>0</v>
      </c>
      <c r="BD80" s="572">
        <v>0</v>
      </c>
      <c r="BE80" s="572">
        <v>0</v>
      </c>
      <c r="BF80" s="572">
        <v>0</v>
      </c>
      <c r="BG80" s="572">
        <v>0</v>
      </c>
      <c r="BH80" s="572">
        <v>0</v>
      </c>
      <c r="BI80" s="572">
        <v>0</v>
      </c>
      <c r="BJ80" s="572">
        <v>0</v>
      </c>
      <c r="BK80" s="572">
        <v>0</v>
      </c>
      <c r="BL80" s="572">
        <v>0</v>
      </c>
      <c r="BM80" s="572">
        <v>0</v>
      </c>
    </row>
    <row r="81" spans="1:65" ht="14.1" customHeight="1" x14ac:dyDescent="0.2">
      <c r="A81" s="599">
        <v>356</v>
      </c>
      <c r="B81" s="794">
        <f>IF(AI81&lt;&gt;0,AI81*(1-$AD$6)," ")</f>
        <v>1860.63</v>
      </c>
      <c r="C81" s="794">
        <f t="shared" si="68"/>
        <v>2037.84</v>
      </c>
      <c r="D81" s="794">
        <f t="shared" si="69"/>
        <v>2393.61</v>
      </c>
      <c r="E81" s="794">
        <f t="shared" si="70"/>
        <v>2753.47</v>
      </c>
      <c r="F81" s="794" t="str">
        <f t="shared" si="71"/>
        <v xml:space="preserve"> </v>
      </c>
      <c r="G81" s="794">
        <f t="shared" si="72"/>
        <v>3086.06</v>
      </c>
      <c r="H81" s="794">
        <f t="shared" si="73"/>
        <v>3154.23</v>
      </c>
      <c r="I81" s="794">
        <f t="shared" si="74"/>
        <v>3350.51</v>
      </c>
      <c r="J81" s="794">
        <f t="shared" si="75"/>
        <v>3556.34</v>
      </c>
      <c r="K81" s="794">
        <f t="shared" si="76"/>
        <v>3760.8</v>
      </c>
      <c r="L81" s="794" t="str">
        <f t="shared" si="77"/>
        <v xml:space="preserve"> </v>
      </c>
      <c r="M81" s="794">
        <f t="shared" si="78"/>
        <v>4179.2700000000004</v>
      </c>
      <c r="N81" s="794">
        <f t="shared" si="79"/>
        <v>4314.21</v>
      </c>
      <c r="O81" s="794">
        <f t="shared" si="80"/>
        <v>4537.78</v>
      </c>
      <c r="P81" s="794" t="str">
        <f t="shared" si="81"/>
        <v xml:space="preserve"> </v>
      </c>
      <c r="Q81" s="794">
        <f t="shared" si="82"/>
        <v>4988.95</v>
      </c>
      <c r="R81" s="794">
        <f t="shared" si="83"/>
        <v>5222.05</v>
      </c>
      <c r="S81" s="794">
        <f t="shared" si="84"/>
        <v>5453.77</v>
      </c>
      <c r="T81" s="794">
        <f t="shared" si="85"/>
        <v>5696.42</v>
      </c>
      <c r="U81" s="794">
        <f t="shared" si="86"/>
        <v>5947.22</v>
      </c>
      <c r="V81" s="794" t="str">
        <f t="shared" si="87"/>
        <v xml:space="preserve"> </v>
      </c>
      <c r="W81" s="794">
        <f t="shared" si="88"/>
        <v>6432.47</v>
      </c>
      <c r="X81" s="794">
        <f t="shared" si="89"/>
        <v>6945.01</v>
      </c>
      <c r="Y81" s="794" t="str">
        <f t="shared" si="90"/>
        <v xml:space="preserve"> </v>
      </c>
      <c r="Z81" s="794">
        <f t="shared" si="91"/>
        <v>7607.48</v>
      </c>
      <c r="AA81" s="794" t="str">
        <f t="shared" si="92"/>
        <v xml:space="preserve"> </v>
      </c>
      <c r="AB81" s="794">
        <f t="shared" si="93"/>
        <v>8159.52</v>
      </c>
      <c r="AC81" s="794">
        <f t="shared" si="94"/>
        <v>8402.16</v>
      </c>
      <c r="AD81" s="794" t="str">
        <f t="shared" si="95"/>
        <v xml:space="preserve"> </v>
      </c>
      <c r="AE81" s="794" t="str">
        <f t="shared" si="96"/>
        <v xml:space="preserve"> </v>
      </c>
      <c r="AF81" s="794">
        <f t="shared" si="97"/>
        <v>9799.33</v>
      </c>
      <c r="AG81" s="574"/>
      <c r="AH81" s="587">
        <v>356</v>
      </c>
      <c r="AI81" s="572">
        <v>1860.63</v>
      </c>
      <c r="AJ81" s="572">
        <v>2037.84</v>
      </c>
      <c r="AK81" s="572">
        <v>2393.61</v>
      </c>
      <c r="AL81" s="572">
        <v>2753.47</v>
      </c>
      <c r="AM81" s="572">
        <v>0</v>
      </c>
      <c r="AN81" s="572">
        <v>3086.06</v>
      </c>
      <c r="AO81" s="572">
        <v>3154.23</v>
      </c>
      <c r="AP81" s="572">
        <v>3350.51</v>
      </c>
      <c r="AQ81" s="572">
        <v>3556.34</v>
      </c>
      <c r="AR81" s="572">
        <v>3760.8</v>
      </c>
      <c r="AS81" s="572">
        <v>0</v>
      </c>
      <c r="AT81" s="572">
        <v>4179.2700000000004</v>
      </c>
      <c r="AU81" s="572">
        <v>4314.21</v>
      </c>
      <c r="AV81" s="572">
        <v>4537.78</v>
      </c>
      <c r="AW81" s="572">
        <v>0</v>
      </c>
      <c r="AX81" s="572">
        <v>4988.95</v>
      </c>
      <c r="AY81" s="572">
        <v>5222.05</v>
      </c>
      <c r="AZ81" s="572">
        <v>5453.77</v>
      </c>
      <c r="BA81" s="572">
        <v>5696.42</v>
      </c>
      <c r="BB81" s="572">
        <v>5947.22</v>
      </c>
      <c r="BC81" s="572">
        <v>0</v>
      </c>
      <c r="BD81" s="572">
        <v>6432.47</v>
      </c>
      <c r="BE81" s="572">
        <v>6945.01</v>
      </c>
      <c r="BF81" s="572">
        <v>0</v>
      </c>
      <c r="BG81" s="572">
        <v>7607.48</v>
      </c>
      <c r="BH81" s="572">
        <v>0</v>
      </c>
      <c r="BI81" s="572">
        <v>8159.52</v>
      </c>
      <c r="BJ81" s="572">
        <v>8402.16</v>
      </c>
      <c r="BK81" s="572">
        <v>0</v>
      </c>
      <c r="BL81" s="572">
        <v>0</v>
      </c>
      <c r="BM81" s="572">
        <v>9799.33</v>
      </c>
    </row>
    <row r="82" spans="1:65" ht="14.1" customHeight="1" x14ac:dyDescent="0.2">
      <c r="A82" s="573">
        <v>368</v>
      </c>
      <c r="B82" s="794">
        <f t="shared" si="67"/>
        <v>2018.75</v>
      </c>
      <c r="C82" s="794" t="str">
        <f t="shared" si="68"/>
        <v xml:space="preserve"> </v>
      </c>
      <c r="D82" s="794">
        <f t="shared" si="69"/>
        <v>2514.92</v>
      </c>
      <c r="E82" s="794">
        <f t="shared" si="70"/>
        <v>2880.23</v>
      </c>
      <c r="F82" s="794" t="str">
        <f t="shared" si="71"/>
        <v xml:space="preserve"> </v>
      </c>
      <c r="G82" s="794">
        <f t="shared" si="72"/>
        <v>3216.92</v>
      </c>
      <c r="H82" s="794" t="str">
        <f t="shared" si="73"/>
        <v xml:space="preserve"> </v>
      </c>
      <c r="I82" s="794">
        <f t="shared" si="74"/>
        <v>3482.73</v>
      </c>
      <c r="J82" s="794">
        <f t="shared" si="75"/>
        <v>3692.64</v>
      </c>
      <c r="K82" s="794">
        <f t="shared" si="76"/>
        <v>3903.94</v>
      </c>
      <c r="L82" s="794" t="str">
        <f t="shared" si="77"/>
        <v xml:space="preserve"> </v>
      </c>
      <c r="M82" s="794">
        <f t="shared" si="78"/>
        <v>4334.67</v>
      </c>
      <c r="N82" s="794" t="str">
        <f t="shared" si="79"/>
        <v xml:space="preserve"> </v>
      </c>
      <c r="O82" s="794">
        <f t="shared" si="80"/>
        <v>4694.51</v>
      </c>
      <c r="P82" s="794" t="str">
        <f t="shared" si="81"/>
        <v xml:space="preserve"> </v>
      </c>
      <c r="Q82" s="794">
        <f t="shared" si="82"/>
        <v>5151.1499999999996</v>
      </c>
      <c r="R82" s="794" t="str">
        <f t="shared" si="83"/>
        <v xml:space="preserve"> </v>
      </c>
      <c r="S82" s="794">
        <f t="shared" si="84"/>
        <v>5636.43</v>
      </c>
      <c r="T82" s="794">
        <f t="shared" si="85"/>
        <v>5868.16</v>
      </c>
      <c r="U82" s="794">
        <f t="shared" si="86"/>
        <v>6138.05</v>
      </c>
      <c r="V82" s="794" t="str">
        <f t="shared" si="87"/>
        <v xml:space="preserve"> </v>
      </c>
      <c r="W82" s="794">
        <f t="shared" si="88"/>
        <v>6611.04</v>
      </c>
      <c r="X82" s="794" t="str">
        <f t="shared" si="89"/>
        <v xml:space="preserve"> </v>
      </c>
      <c r="Y82" s="794" t="str">
        <f t="shared" si="90"/>
        <v xml:space="preserve"> </v>
      </c>
      <c r="Z82" s="794" t="str">
        <f t="shared" si="91"/>
        <v xml:space="preserve"> </v>
      </c>
      <c r="AA82" s="794" t="str">
        <f t="shared" si="92"/>
        <v xml:space="preserve"> </v>
      </c>
      <c r="AB82" s="794" t="str">
        <f t="shared" si="93"/>
        <v xml:space="preserve"> </v>
      </c>
      <c r="AC82" s="794" t="str">
        <f t="shared" si="94"/>
        <v xml:space="preserve"> </v>
      </c>
      <c r="AD82" s="794" t="str">
        <f t="shared" si="95"/>
        <v xml:space="preserve"> </v>
      </c>
      <c r="AE82" s="794" t="str">
        <f t="shared" si="96"/>
        <v xml:space="preserve"> </v>
      </c>
      <c r="AF82" s="794" t="str">
        <f t="shared" si="97"/>
        <v xml:space="preserve"> </v>
      </c>
      <c r="AG82" s="574"/>
      <c r="AH82" s="587">
        <v>368</v>
      </c>
      <c r="AI82" s="572">
        <v>2018.75</v>
      </c>
      <c r="AJ82" s="572">
        <v>0</v>
      </c>
      <c r="AK82" s="572">
        <v>2514.92</v>
      </c>
      <c r="AL82" s="572">
        <v>2880.23</v>
      </c>
      <c r="AM82" s="572">
        <v>0</v>
      </c>
      <c r="AN82" s="572">
        <v>3216.92</v>
      </c>
      <c r="AO82" s="572">
        <v>0</v>
      </c>
      <c r="AP82" s="572">
        <v>3482.73</v>
      </c>
      <c r="AQ82" s="572">
        <v>3692.64</v>
      </c>
      <c r="AR82" s="572">
        <v>3903.94</v>
      </c>
      <c r="AS82" s="572">
        <v>0</v>
      </c>
      <c r="AT82" s="572">
        <v>4334.67</v>
      </c>
      <c r="AU82" s="572">
        <v>0</v>
      </c>
      <c r="AV82" s="572">
        <v>4694.51</v>
      </c>
      <c r="AW82" s="572">
        <v>0</v>
      </c>
      <c r="AX82" s="572">
        <v>5151.1499999999996</v>
      </c>
      <c r="AY82" s="572">
        <v>0</v>
      </c>
      <c r="AZ82" s="572">
        <v>5636.43</v>
      </c>
      <c r="BA82" s="572">
        <v>5868.16</v>
      </c>
      <c r="BB82" s="572">
        <v>6138.05</v>
      </c>
      <c r="BC82" s="572">
        <v>0</v>
      </c>
      <c r="BD82" s="572">
        <v>6611.04</v>
      </c>
      <c r="BE82" s="572">
        <v>0</v>
      </c>
      <c r="BF82" s="572">
        <v>0</v>
      </c>
      <c r="BG82" s="572">
        <v>0</v>
      </c>
      <c r="BH82" s="572">
        <v>0</v>
      </c>
      <c r="BI82" s="572">
        <v>0</v>
      </c>
      <c r="BJ82" s="572">
        <v>0</v>
      </c>
      <c r="BK82" s="572">
        <v>0</v>
      </c>
      <c r="BL82" s="572">
        <v>0</v>
      </c>
      <c r="BM82" s="572">
        <v>0</v>
      </c>
    </row>
    <row r="83" spans="1:65" ht="14.1" customHeight="1" x14ac:dyDescent="0.2">
      <c r="A83" s="573">
        <v>381</v>
      </c>
      <c r="B83" s="794" t="str">
        <f t="shared" si="67"/>
        <v xml:space="preserve"> </v>
      </c>
      <c r="C83" s="794">
        <f t="shared" si="68"/>
        <v>2249.12</v>
      </c>
      <c r="D83" s="794">
        <f t="shared" si="69"/>
        <v>2618.52</v>
      </c>
      <c r="E83" s="794">
        <f t="shared" si="70"/>
        <v>2998.82</v>
      </c>
      <c r="F83" s="794" t="str">
        <f t="shared" si="71"/>
        <v xml:space="preserve"> </v>
      </c>
      <c r="G83" s="794">
        <f t="shared" si="72"/>
        <v>3347.79</v>
      </c>
      <c r="H83" s="794">
        <f t="shared" si="73"/>
        <v>3568.59</v>
      </c>
      <c r="I83" s="794">
        <f t="shared" si="74"/>
        <v>3623.12</v>
      </c>
      <c r="J83" s="794">
        <f t="shared" si="75"/>
        <v>3835.78</v>
      </c>
      <c r="K83" s="794" t="str">
        <f t="shared" si="76"/>
        <v xml:space="preserve"> </v>
      </c>
      <c r="L83" s="794" t="str">
        <f t="shared" si="77"/>
        <v xml:space="preserve"> </v>
      </c>
      <c r="M83" s="794" t="str">
        <f t="shared" si="78"/>
        <v xml:space="preserve"> </v>
      </c>
      <c r="N83" s="794" t="str">
        <f t="shared" si="79"/>
        <v xml:space="preserve"> </v>
      </c>
      <c r="O83" s="794">
        <f t="shared" si="80"/>
        <v>4877.17</v>
      </c>
      <c r="P83" s="794" t="str">
        <f t="shared" si="81"/>
        <v xml:space="preserve"> </v>
      </c>
      <c r="Q83" s="794" t="str">
        <f t="shared" si="82"/>
        <v xml:space="preserve"> </v>
      </c>
      <c r="R83" s="794" t="str">
        <f t="shared" si="83"/>
        <v xml:space="preserve"> </v>
      </c>
      <c r="S83" s="794">
        <f t="shared" si="84"/>
        <v>5851.8</v>
      </c>
      <c r="T83" s="794">
        <f t="shared" si="85"/>
        <v>6072.62</v>
      </c>
      <c r="U83" s="794" t="str">
        <f t="shared" si="86"/>
        <v xml:space="preserve"> </v>
      </c>
      <c r="V83" s="794" t="str">
        <f t="shared" si="87"/>
        <v xml:space="preserve"> </v>
      </c>
      <c r="W83" s="794">
        <f t="shared" si="88"/>
        <v>6864.59</v>
      </c>
      <c r="X83" s="794">
        <f t="shared" si="89"/>
        <v>7477.98</v>
      </c>
      <c r="Y83" s="794" t="str">
        <f t="shared" si="90"/>
        <v xml:space="preserve"> </v>
      </c>
      <c r="Z83" s="794" t="str">
        <f t="shared" si="91"/>
        <v xml:space="preserve"> </v>
      </c>
      <c r="AA83" s="794" t="str">
        <f t="shared" si="92"/>
        <v xml:space="preserve"> </v>
      </c>
      <c r="AB83" s="794" t="str">
        <f t="shared" si="93"/>
        <v xml:space="preserve"> </v>
      </c>
      <c r="AC83" s="794">
        <f t="shared" si="94"/>
        <v>8887.43</v>
      </c>
      <c r="AD83" s="794" t="str">
        <f t="shared" si="95"/>
        <v xml:space="preserve"> </v>
      </c>
      <c r="AE83" s="794" t="str">
        <f t="shared" si="96"/>
        <v xml:space="preserve"> </v>
      </c>
      <c r="AF83" s="794" t="str">
        <f t="shared" si="97"/>
        <v xml:space="preserve"> </v>
      </c>
      <c r="AG83" s="574"/>
      <c r="AH83" s="587">
        <v>381</v>
      </c>
      <c r="AI83" s="572">
        <v>0</v>
      </c>
      <c r="AJ83" s="572">
        <v>2249.12</v>
      </c>
      <c r="AK83" s="572">
        <v>2618.52</v>
      </c>
      <c r="AL83" s="572">
        <v>2998.82</v>
      </c>
      <c r="AM83" s="572">
        <v>0</v>
      </c>
      <c r="AN83" s="572">
        <v>3347.79</v>
      </c>
      <c r="AO83" s="572">
        <v>3568.59</v>
      </c>
      <c r="AP83" s="572">
        <v>3623.12</v>
      </c>
      <c r="AQ83" s="572">
        <v>3835.78</v>
      </c>
      <c r="AR83" s="572">
        <v>0</v>
      </c>
      <c r="AS83" s="572">
        <v>0</v>
      </c>
      <c r="AT83" s="572">
        <v>0</v>
      </c>
      <c r="AU83" s="572">
        <v>0</v>
      </c>
      <c r="AV83" s="572">
        <v>4877.17</v>
      </c>
      <c r="AW83" s="572">
        <v>0</v>
      </c>
      <c r="AX83" s="572">
        <v>0</v>
      </c>
      <c r="AY83" s="572">
        <v>0</v>
      </c>
      <c r="AZ83" s="572">
        <v>5851.8</v>
      </c>
      <c r="BA83" s="572">
        <v>6072.62</v>
      </c>
      <c r="BB83" s="572">
        <v>0</v>
      </c>
      <c r="BC83" s="572">
        <v>0</v>
      </c>
      <c r="BD83" s="572">
        <v>6864.59</v>
      </c>
      <c r="BE83" s="572">
        <v>7477.98</v>
      </c>
      <c r="BF83" s="572">
        <v>0</v>
      </c>
      <c r="BG83" s="572">
        <v>0</v>
      </c>
      <c r="BH83" s="572">
        <v>0</v>
      </c>
      <c r="BI83" s="572">
        <v>0</v>
      </c>
      <c r="BJ83" s="572">
        <v>8887.43</v>
      </c>
      <c r="BK83" s="572">
        <v>0</v>
      </c>
      <c r="BL83" s="572">
        <v>0</v>
      </c>
      <c r="BM83" s="572">
        <v>0</v>
      </c>
    </row>
    <row r="84" spans="1:65" ht="14.1" customHeight="1" x14ac:dyDescent="0.2">
      <c r="A84" s="573">
        <v>403</v>
      </c>
      <c r="B84" s="794">
        <f t="shared" si="67"/>
        <v>2310.4499999999998</v>
      </c>
      <c r="C84" s="794" t="str">
        <f t="shared" si="68"/>
        <v xml:space="preserve"> </v>
      </c>
      <c r="D84" s="794" t="str">
        <f t="shared" si="69"/>
        <v xml:space="preserve"> </v>
      </c>
      <c r="E84" s="794" t="str">
        <f t="shared" si="70"/>
        <v xml:space="preserve"> </v>
      </c>
      <c r="F84" s="794" t="str">
        <f t="shared" si="71"/>
        <v xml:space="preserve"> </v>
      </c>
      <c r="G84" s="794" t="str">
        <f t="shared" si="72"/>
        <v xml:space="preserve"> </v>
      </c>
      <c r="H84" s="794" t="str">
        <f t="shared" si="73"/>
        <v xml:space="preserve"> </v>
      </c>
      <c r="I84" s="794" t="str">
        <f t="shared" si="74"/>
        <v xml:space="preserve"> </v>
      </c>
      <c r="J84" s="794" t="str">
        <f t="shared" si="75"/>
        <v xml:space="preserve"> </v>
      </c>
      <c r="K84" s="794">
        <f t="shared" si="76"/>
        <v>4314.21</v>
      </c>
      <c r="L84" s="794" t="str">
        <f t="shared" si="77"/>
        <v xml:space="preserve"> </v>
      </c>
      <c r="M84" s="794" t="str">
        <f t="shared" si="78"/>
        <v xml:space="preserve"> </v>
      </c>
      <c r="N84" s="794" t="str">
        <f t="shared" si="79"/>
        <v xml:space="preserve"> </v>
      </c>
      <c r="O84" s="794" t="str">
        <f t="shared" si="80"/>
        <v xml:space="preserve"> </v>
      </c>
      <c r="P84" s="794" t="str">
        <f t="shared" si="81"/>
        <v xml:space="preserve"> </v>
      </c>
      <c r="Q84" s="794" t="str">
        <f t="shared" si="82"/>
        <v xml:space="preserve"> </v>
      </c>
      <c r="R84" s="794" t="str">
        <f t="shared" si="83"/>
        <v xml:space="preserve"> </v>
      </c>
      <c r="S84" s="794" t="str">
        <f t="shared" si="84"/>
        <v xml:space="preserve"> </v>
      </c>
      <c r="T84" s="794" t="str">
        <f t="shared" si="85"/>
        <v xml:space="preserve"> </v>
      </c>
      <c r="U84" s="794" t="str">
        <f t="shared" si="86"/>
        <v xml:space="preserve"> </v>
      </c>
      <c r="V84" s="794" t="str">
        <f t="shared" si="87"/>
        <v xml:space="preserve"> </v>
      </c>
      <c r="W84" s="794" t="str">
        <f t="shared" si="88"/>
        <v xml:space="preserve"> </v>
      </c>
      <c r="X84" s="794" t="str">
        <f t="shared" si="89"/>
        <v xml:space="preserve"> </v>
      </c>
      <c r="Y84" s="794" t="str">
        <f t="shared" si="90"/>
        <v xml:space="preserve"> </v>
      </c>
      <c r="Z84" s="794" t="str">
        <f t="shared" si="91"/>
        <v xml:space="preserve"> </v>
      </c>
      <c r="AA84" s="794" t="str">
        <f t="shared" si="92"/>
        <v xml:space="preserve"> </v>
      </c>
      <c r="AB84" s="794" t="str">
        <f t="shared" si="93"/>
        <v xml:space="preserve"> </v>
      </c>
      <c r="AC84" s="794" t="str">
        <f t="shared" si="94"/>
        <v xml:space="preserve"> </v>
      </c>
      <c r="AD84" s="794" t="str">
        <f t="shared" si="95"/>
        <v xml:space="preserve"> </v>
      </c>
      <c r="AE84" s="794" t="str">
        <f t="shared" si="96"/>
        <v xml:space="preserve"> </v>
      </c>
      <c r="AF84" s="794" t="str">
        <f t="shared" si="97"/>
        <v xml:space="preserve"> </v>
      </c>
      <c r="AG84" s="574"/>
      <c r="AH84" s="587">
        <v>403</v>
      </c>
      <c r="AI84" s="572">
        <v>2310.4499999999998</v>
      </c>
      <c r="AJ84" s="572">
        <v>0</v>
      </c>
      <c r="AK84" s="572">
        <v>0</v>
      </c>
      <c r="AL84" s="572">
        <v>0</v>
      </c>
      <c r="AM84" s="572">
        <v>0</v>
      </c>
      <c r="AN84" s="572">
        <v>0</v>
      </c>
      <c r="AO84" s="572">
        <v>0</v>
      </c>
      <c r="AP84" s="572">
        <v>0</v>
      </c>
      <c r="AQ84" s="572">
        <v>0</v>
      </c>
      <c r="AR84" s="572">
        <v>4314.21</v>
      </c>
      <c r="AS84" s="572">
        <v>0</v>
      </c>
      <c r="AT84" s="572">
        <v>0</v>
      </c>
      <c r="AU84" s="572">
        <v>0</v>
      </c>
      <c r="AV84" s="572">
        <v>0</v>
      </c>
      <c r="AW84" s="572">
        <v>0</v>
      </c>
      <c r="AX84" s="572">
        <v>0</v>
      </c>
      <c r="AY84" s="572">
        <v>0</v>
      </c>
      <c r="AZ84" s="572">
        <v>0</v>
      </c>
      <c r="BA84" s="572">
        <v>0</v>
      </c>
      <c r="BB84" s="572">
        <v>0</v>
      </c>
      <c r="BC84" s="572">
        <v>0</v>
      </c>
      <c r="BD84" s="572">
        <v>0</v>
      </c>
      <c r="BE84" s="572">
        <v>0</v>
      </c>
      <c r="BF84" s="572">
        <v>0</v>
      </c>
      <c r="BG84" s="572">
        <v>0</v>
      </c>
      <c r="BH84" s="572">
        <v>0</v>
      </c>
      <c r="BI84" s="572">
        <v>0</v>
      </c>
      <c r="BJ84" s="572">
        <v>0</v>
      </c>
      <c r="BK84" s="572">
        <v>0</v>
      </c>
      <c r="BL84" s="572">
        <v>0</v>
      </c>
      <c r="BM84" s="572">
        <v>0</v>
      </c>
    </row>
    <row r="85" spans="1:65" ht="14.1" customHeight="1" x14ac:dyDescent="0.2">
      <c r="A85" s="573">
        <v>406</v>
      </c>
      <c r="B85" s="794">
        <f t="shared" si="67"/>
        <v>2334.9899999999998</v>
      </c>
      <c r="C85" s="794">
        <f t="shared" si="68"/>
        <v>2434.5</v>
      </c>
      <c r="D85" s="794">
        <f t="shared" si="69"/>
        <v>2843.44</v>
      </c>
      <c r="E85" s="794">
        <f t="shared" si="70"/>
        <v>3234.65</v>
      </c>
      <c r="F85" s="794">
        <f t="shared" si="71"/>
        <v>3370.95</v>
      </c>
      <c r="G85" s="794">
        <f t="shared" si="72"/>
        <v>3591.77</v>
      </c>
      <c r="H85" s="794">
        <f t="shared" si="73"/>
        <v>3665.37</v>
      </c>
      <c r="I85" s="794">
        <f t="shared" si="74"/>
        <v>3883.48</v>
      </c>
      <c r="J85" s="794">
        <f t="shared" si="75"/>
        <v>4104.3</v>
      </c>
      <c r="K85" s="794">
        <f t="shared" si="76"/>
        <v>4331.9399999999996</v>
      </c>
      <c r="L85" s="794" t="str">
        <f t="shared" si="77"/>
        <v xml:space="preserve"> </v>
      </c>
      <c r="M85" s="794">
        <f t="shared" si="78"/>
        <v>4802.21</v>
      </c>
      <c r="N85" s="794">
        <f t="shared" si="79"/>
        <v>4942.6000000000004</v>
      </c>
      <c r="O85" s="794">
        <f t="shared" si="80"/>
        <v>5166.16</v>
      </c>
      <c r="P85" s="794" t="str">
        <f t="shared" si="81"/>
        <v xml:space="preserve"> </v>
      </c>
      <c r="Q85" s="794">
        <f t="shared" si="82"/>
        <v>5665.05</v>
      </c>
      <c r="R85" s="794">
        <f t="shared" si="83"/>
        <v>5914.51</v>
      </c>
      <c r="S85" s="794">
        <f t="shared" si="84"/>
        <v>6185.76</v>
      </c>
      <c r="T85" s="794">
        <f t="shared" si="85"/>
        <v>6418.85</v>
      </c>
      <c r="U85" s="794">
        <f t="shared" si="86"/>
        <v>6696.92</v>
      </c>
      <c r="V85" s="794">
        <f t="shared" si="87"/>
        <v>6962.72</v>
      </c>
      <c r="W85" s="794">
        <f t="shared" si="88"/>
        <v>7251.69</v>
      </c>
      <c r="X85" s="794">
        <f t="shared" si="89"/>
        <v>7776.51</v>
      </c>
      <c r="Y85" s="794" t="str">
        <f t="shared" si="90"/>
        <v xml:space="preserve"> </v>
      </c>
      <c r="Z85" s="794">
        <f t="shared" si="91"/>
        <v>8369.4500000000007</v>
      </c>
      <c r="AA85" s="794">
        <f t="shared" si="92"/>
        <v>8704.77</v>
      </c>
      <c r="AB85" s="794">
        <f t="shared" si="93"/>
        <v>8984.2099999999991</v>
      </c>
      <c r="AC85" s="794">
        <f t="shared" si="94"/>
        <v>9294.98</v>
      </c>
      <c r="AD85" s="794" t="str">
        <f t="shared" si="95"/>
        <v xml:space="preserve"> </v>
      </c>
      <c r="AE85" s="794" t="str">
        <f t="shared" si="96"/>
        <v xml:space="preserve"> </v>
      </c>
      <c r="AF85" s="794">
        <f t="shared" si="97"/>
        <v>10883.01</v>
      </c>
      <c r="AG85" s="574"/>
      <c r="AH85" s="600">
        <v>406</v>
      </c>
      <c r="AI85" s="572">
        <v>2334.9899999999998</v>
      </c>
      <c r="AJ85" s="572">
        <v>2434.5</v>
      </c>
      <c r="AK85" s="572">
        <v>2843.44</v>
      </c>
      <c r="AL85" s="572">
        <v>3234.65</v>
      </c>
      <c r="AM85" s="572">
        <v>3370.95</v>
      </c>
      <c r="AN85" s="572">
        <v>3591.77</v>
      </c>
      <c r="AO85" s="572">
        <v>3665.37</v>
      </c>
      <c r="AP85" s="572">
        <v>3883.48</v>
      </c>
      <c r="AQ85" s="572">
        <v>4104.3</v>
      </c>
      <c r="AR85" s="572">
        <v>4331.9399999999996</v>
      </c>
      <c r="AS85" s="572">
        <v>0</v>
      </c>
      <c r="AT85" s="572">
        <v>4802.21</v>
      </c>
      <c r="AU85" s="572">
        <v>4942.6000000000004</v>
      </c>
      <c r="AV85" s="572">
        <v>5166.16</v>
      </c>
      <c r="AW85" s="572">
        <v>0</v>
      </c>
      <c r="AX85" s="572">
        <v>5665.05</v>
      </c>
      <c r="AY85" s="572">
        <v>5914.51</v>
      </c>
      <c r="AZ85" s="572">
        <v>6185.76</v>
      </c>
      <c r="BA85" s="572">
        <v>6418.85</v>
      </c>
      <c r="BB85" s="572">
        <v>6696.92</v>
      </c>
      <c r="BC85" s="572">
        <v>6962.72</v>
      </c>
      <c r="BD85" s="572">
        <v>7251.69</v>
      </c>
      <c r="BE85" s="572">
        <v>7776.51</v>
      </c>
      <c r="BF85" s="572">
        <v>0</v>
      </c>
      <c r="BG85" s="572">
        <v>8369.4500000000007</v>
      </c>
      <c r="BH85" s="572">
        <v>8704.77</v>
      </c>
      <c r="BI85" s="572">
        <v>8984.2099999999991</v>
      </c>
      <c r="BJ85" s="572">
        <v>9294.98</v>
      </c>
      <c r="BK85" s="572">
        <v>0</v>
      </c>
      <c r="BL85" s="572">
        <v>0</v>
      </c>
      <c r="BM85" s="572">
        <v>10883.01</v>
      </c>
    </row>
    <row r="86" spans="1:65" ht="14.1" customHeight="1" x14ac:dyDescent="0.2">
      <c r="A86" s="573">
        <v>419</v>
      </c>
      <c r="B86" s="794" t="str">
        <f t="shared" si="67"/>
        <v xml:space="preserve"> </v>
      </c>
      <c r="C86" s="794" t="str">
        <f t="shared" si="68"/>
        <v xml:space="preserve"> </v>
      </c>
      <c r="D86" s="794">
        <f t="shared" si="69"/>
        <v>2963.37</v>
      </c>
      <c r="E86" s="794">
        <f t="shared" si="70"/>
        <v>3375.04</v>
      </c>
      <c r="F86" s="794" t="str">
        <f t="shared" si="71"/>
        <v xml:space="preserve"> </v>
      </c>
      <c r="G86" s="794">
        <f t="shared" si="72"/>
        <v>3738.99</v>
      </c>
      <c r="H86" s="794" t="str">
        <f t="shared" si="73"/>
        <v xml:space="preserve"> </v>
      </c>
      <c r="I86" s="794">
        <f t="shared" si="74"/>
        <v>4041.59</v>
      </c>
      <c r="J86" s="794">
        <f t="shared" si="75"/>
        <v>4266.5</v>
      </c>
      <c r="K86" s="794">
        <f t="shared" si="76"/>
        <v>4503.6899999999996</v>
      </c>
      <c r="L86" s="794" t="str">
        <f t="shared" si="77"/>
        <v xml:space="preserve"> </v>
      </c>
      <c r="M86" s="794">
        <f t="shared" si="78"/>
        <v>4993.04</v>
      </c>
      <c r="N86" s="794" t="str">
        <f t="shared" si="79"/>
        <v xml:space="preserve"> </v>
      </c>
      <c r="O86" s="794">
        <f t="shared" si="80"/>
        <v>5381.52</v>
      </c>
      <c r="P86" s="794" t="str">
        <f t="shared" si="81"/>
        <v xml:space="preserve"> </v>
      </c>
      <c r="Q86" s="794">
        <f t="shared" si="82"/>
        <v>5862.71</v>
      </c>
      <c r="R86" s="794" t="str">
        <f t="shared" si="83"/>
        <v xml:space="preserve"> </v>
      </c>
      <c r="S86" s="794">
        <f t="shared" si="84"/>
        <v>6362.96</v>
      </c>
      <c r="T86" s="794" t="str">
        <f t="shared" si="85"/>
        <v xml:space="preserve"> </v>
      </c>
      <c r="U86" s="794">
        <f t="shared" si="86"/>
        <v>6919.11</v>
      </c>
      <c r="V86" s="794" t="str">
        <f t="shared" si="87"/>
        <v xml:space="preserve"> </v>
      </c>
      <c r="W86" s="794">
        <f t="shared" si="88"/>
        <v>7548.86</v>
      </c>
      <c r="X86" s="794">
        <f t="shared" si="89"/>
        <v>8088.64</v>
      </c>
      <c r="Y86" s="794" t="str">
        <f t="shared" si="90"/>
        <v xml:space="preserve"> </v>
      </c>
      <c r="Z86" s="794">
        <f t="shared" si="91"/>
        <v>8676.14</v>
      </c>
      <c r="AA86" s="794" t="str">
        <f t="shared" si="92"/>
        <v xml:space="preserve"> </v>
      </c>
      <c r="AB86" s="794">
        <f t="shared" si="93"/>
        <v>9275.92</v>
      </c>
      <c r="AC86" s="794" t="str">
        <f t="shared" si="94"/>
        <v xml:space="preserve"> </v>
      </c>
      <c r="AD86" s="794">
        <f t="shared" si="95"/>
        <v>9834.7800000000007</v>
      </c>
      <c r="AE86" s="794">
        <f t="shared" si="96"/>
        <v>10460.44</v>
      </c>
      <c r="AF86" s="794">
        <f t="shared" si="97"/>
        <v>11154.27</v>
      </c>
      <c r="AG86" s="574"/>
      <c r="AH86" s="601">
        <v>419</v>
      </c>
      <c r="AI86" s="572">
        <v>0</v>
      </c>
      <c r="AJ86" s="572">
        <v>0</v>
      </c>
      <c r="AK86" s="572">
        <v>2963.37</v>
      </c>
      <c r="AL86" s="572">
        <v>3375.04</v>
      </c>
      <c r="AM86" s="572">
        <v>0</v>
      </c>
      <c r="AN86" s="572">
        <v>3738.99</v>
      </c>
      <c r="AO86" s="572">
        <v>0</v>
      </c>
      <c r="AP86" s="572">
        <v>4041.59</v>
      </c>
      <c r="AQ86" s="572">
        <v>4266.5</v>
      </c>
      <c r="AR86" s="572">
        <v>4503.6899999999996</v>
      </c>
      <c r="AS86" s="572">
        <v>0</v>
      </c>
      <c r="AT86" s="572">
        <v>4993.04</v>
      </c>
      <c r="AU86" s="572">
        <v>0</v>
      </c>
      <c r="AV86" s="572">
        <v>5381.52</v>
      </c>
      <c r="AW86" s="572">
        <v>0</v>
      </c>
      <c r="AX86" s="572">
        <v>5862.71</v>
      </c>
      <c r="AY86" s="572">
        <v>0</v>
      </c>
      <c r="AZ86" s="572">
        <v>6362.96</v>
      </c>
      <c r="BA86" s="572">
        <v>0</v>
      </c>
      <c r="BB86" s="572">
        <v>6919.11</v>
      </c>
      <c r="BC86" s="572">
        <v>0</v>
      </c>
      <c r="BD86" s="572">
        <v>7548.86</v>
      </c>
      <c r="BE86" s="572">
        <v>8088.64</v>
      </c>
      <c r="BF86" s="572">
        <v>0</v>
      </c>
      <c r="BG86" s="572">
        <v>8676.14</v>
      </c>
      <c r="BH86" s="572">
        <v>0</v>
      </c>
      <c r="BI86" s="572">
        <v>9275.92</v>
      </c>
      <c r="BJ86" s="572">
        <v>0</v>
      </c>
      <c r="BK86" s="572">
        <v>9834.7800000000007</v>
      </c>
      <c r="BL86" s="572">
        <v>10460.44</v>
      </c>
      <c r="BM86" s="572">
        <v>11154.27</v>
      </c>
    </row>
    <row r="87" spans="1:65" ht="14.1" customHeight="1" x14ac:dyDescent="0.2">
      <c r="A87" s="573">
        <v>432</v>
      </c>
      <c r="B87" s="794" t="str">
        <f t="shared" si="67"/>
        <v xml:space="preserve"> </v>
      </c>
      <c r="C87" s="794" t="str">
        <f t="shared" si="68"/>
        <v xml:space="preserve"> </v>
      </c>
      <c r="D87" s="794">
        <f t="shared" si="69"/>
        <v>3087.43</v>
      </c>
      <c r="E87" s="794">
        <f t="shared" si="70"/>
        <v>3481.36</v>
      </c>
      <c r="F87" s="794" t="str">
        <f t="shared" si="71"/>
        <v xml:space="preserve"> </v>
      </c>
      <c r="G87" s="794">
        <f t="shared" si="72"/>
        <v>3872.58</v>
      </c>
      <c r="H87" s="794" t="str">
        <f t="shared" si="73"/>
        <v xml:space="preserve"> </v>
      </c>
      <c r="I87" s="794" t="str">
        <f t="shared" si="74"/>
        <v xml:space="preserve"> </v>
      </c>
      <c r="J87" s="794">
        <f t="shared" si="75"/>
        <v>4416.45</v>
      </c>
      <c r="K87" s="794">
        <f t="shared" si="76"/>
        <v>4648.17</v>
      </c>
      <c r="L87" s="794" t="str">
        <f t="shared" si="77"/>
        <v xml:space="preserve"> </v>
      </c>
      <c r="M87" s="794">
        <f t="shared" si="78"/>
        <v>5151.1499999999996</v>
      </c>
      <c r="N87" s="794" t="str">
        <f t="shared" si="79"/>
        <v xml:space="preserve"> </v>
      </c>
      <c r="O87" s="794">
        <f t="shared" si="80"/>
        <v>5519.21</v>
      </c>
      <c r="P87" s="794" t="str">
        <f t="shared" si="81"/>
        <v xml:space="preserve"> </v>
      </c>
      <c r="Q87" s="794" t="str">
        <f t="shared" si="82"/>
        <v xml:space="preserve"> </v>
      </c>
      <c r="R87" s="794" t="str">
        <f t="shared" si="83"/>
        <v xml:space="preserve"> </v>
      </c>
      <c r="S87" s="794" t="str">
        <f t="shared" si="84"/>
        <v xml:space="preserve"> </v>
      </c>
      <c r="T87" s="794">
        <f t="shared" si="85"/>
        <v>6864.59</v>
      </c>
      <c r="U87" s="794" t="str">
        <f t="shared" si="86"/>
        <v xml:space="preserve"> </v>
      </c>
      <c r="V87" s="794" t="str">
        <f t="shared" si="87"/>
        <v xml:space="preserve"> </v>
      </c>
      <c r="W87" s="794">
        <f t="shared" si="88"/>
        <v>7675.63</v>
      </c>
      <c r="X87" s="794">
        <f t="shared" si="89"/>
        <v>8316.2800000000007</v>
      </c>
      <c r="Y87" s="794" t="str">
        <f t="shared" si="90"/>
        <v xml:space="preserve"> </v>
      </c>
      <c r="Z87" s="794">
        <f t="shared" si="91"/>
        <v>8905.14</v>
      </c>
      <c r="AA87" s="794" t="str">
        <f t="shared" si="92"/>
        <v xml:space="preserve"> </v>
      </c>
      <c r="AB87" s="794" t="str">
        <f t="shared" si="93"/>
        <v xml:space="preserve"> </v>
      </c>
      <c r="AC87" s="794" t="str">
        <f t="shared" si="94"/>
        <v xml:space="preserve"> </v>
      </c>
      <c r="AD87" s="794">
        <f t="shared" si="95"/>
        <v>10108.77</v>
      </c>
      <c r="AE87" s="794" t="str">
        <f t="shared" si="96"/>
        <v xml:space="preserve"> </v>
      </c>
      <c r="AF87" s="794" t="str">
        <f t="shared" si="97"/>
        <v xml:space="preserve"> </v>
      </c>
      <c r="AG87" s="574"/>
      <c r="AH87" s="586">
        <v>432</v>
      </c>
      <c r="AI87" s="572">
        <v>0</v>
      </c>
      <c r="AJ87" s="572">
        <v>0</v>
      </c>
      <c r="AK87" s="572">
        <v>3087.43</v>
      </c>
      <c r="AL87" s="572">
        <v>3481.36</v>
      </c>
      <c r="AM87" s="572">
        <v>0</v>
      </c>
      <c r="AN87" s="572">
        <v>3872.58</v>
      </c>
      <c r="AO87" s="572">
        <v>0</v>
      </c>
      <c r="AP87" s="572">
        <v>0</v>
      </c>
      <c r="AQ87" s="572">
        <v>4416.45</v>
      </c>
      <c r="AR87" s="572">
        <v>4648.17</v>
      </c>
      <c r="AS87" s="572">
        <v>0</v>
      </c>
      <c r="AT87" s="572">
        <v>5151.1499999999996</v>
      </c>
      <c r="AU87" s="572">
        <v>0</v>
      </c>
      <c r="AV87" s="572">
        <v>5519.21</v>
      </c>
      <c r="AW87" s="572">
        <v>0</v>
      </c>
      <c r="AX87" s="572">
        <v>0</v>
      </c>
      <c r="AY87" s="572">
        <v>0</v>
      </c>
      <c r="AZ87" s="572">
        <v>0</v>
      </c>
      <c r="BA87" s="572">
        <v>6864.59</v>
      </c>
      <c r="BB87" s="572">
        <v>0</v>
      </c>
      <c r="BC87" s="572">
        <v>0</v>
      </c>
      <c r="BD87" s="572">
        <v>7675.63</v>
      </c>
      <c r="BE87" s="572">
        <v>8316.2800000000007</v>
      </c>
      <c r="BF87" s="572">
        <v>0</v>
      </c>
      <c r="BG87" s="572">
        <v>8905.14</v>
      </c>
      <c r="BH87" s="572">
        <v>0</v>
      </c>
      <c r="BI87" s="572">
        <v>0</v>
      </c>
      <c r="BJ87" s="572">
        <v>0</v>
      </c>
      <c r="BK87" s="572">
        <v>10108.77</v>
      </c>
      <c r="BL87" s="572">
        <v>0</v>
      </c>
      <c r="BM87" s="572">
        <v>0</v>
      </c>
    </row>
    <row r="88" spans="1:65" ht="14.1" customHeight="1" x14ac:dyDescent="0.2">
      <c r="A88" s="573">
        <v>453</v>
      </c>
      <c r="B88" s="794" t="str">
        <f t="shared" si="67"/>
        <v xml:space="preserve"> </v>
      </c>
      <c r="C88" s="794">
        <f t="shared" si="68"/>
        <v>2641.68</v>
      </c>
      <c r="D88" s="794" t="str">
        <f t="shared" si="69"/>
        <v xml:space="preserve"> </v>
      </c>
      <c r="E88" s="794" t="str">
        <f t="shared" si="70"/>
        <v xml:space="preserve"> </v>
      </c>
      <c r="F88" s="794" t="str">
        <f t="shared" si="71"/>
        <v xml:space="preserve"> </v>
      </c>
      <c r="G88" s="794" t="str">
        <f t="shared" si="72"/>
        <v xml:space="preserve"> </v>
      </c>
      <c r="H88" s="794" t="str">
        <f t="shared" si="73"/>
        <v xml:space="preserve"> </v>
      </c>
      <c r="I88" s="794" t="str">
        <f t="shared" si="74"/>
        <v xml:space="preserve"> </v>
      </c>
      <c r="J88" s="794" t="str">
        <f t="shared" si="75"/>
        <v xml:space="preserve"> </v>
      </c>
      <c r="K88" s="794">
        <f t="shared" si="76"/>
        <v>4918.09</v>
      </c>
      <c r="L88" s="794" t="str">
        <f t="shared" si="77"/>
        <v xml:space="preserve"> </v>
      </c>
      <c r="M88" s="794" t="str">
        <f t="shared" si="78"/>
        <v xml:space="preserve"> </v>
      </c>
      <c r="N88" s="794" t="str">
        <f t="shared" si="79"/>
        <v xml:space="preserve"> </v>
      </c>
      <c r="O88" s="794" t="str">
        <f t="shared" si="80"/>
        <v xml:space="preserve"> </v>
      </c>
      <c r="P88" s="794" t="str">
        <f t="shared" si="81"/>
        <v xml:space="preserve"> </v>
      </c>
      <c r="Q88" s="794" t="str">
        <f t="shared" si="82"/>
        <v xml:space="preserve"> </v>
      </c>
      <c r="R88" s="794" t="str">
        <f t="shared" si="83"/>
        <v xml:space="preserve"> </v>
      </c>
      <c r="S88" s="794" t="str">
        <f t="shared" si="84"/>
        <v xml:space="preserve"> </v>
      </c>
      <c r="T88" s="794" t="str">
        <f t="shared" si="85"/>
        <v xml:space="preserve"> </v>
      </c>
      <c r="U88" s="794" t="str">
        <f t="shared" si="86"/>
        <v xml:space="preserve"> </v>
      </c>
      <c r="V88" s="794" t="str">
        <f t="shared" si="87"/>
        <v xml:space="preserve"> </v>
      </c>
      <c r="W88" s="794" t="str">
        <f t="shared" si="88"/>
        <v xml:space="preserve"> </v>
      </c>
      <c r="X88" s="794" t="str">
        <f t="shared" si="89"/>
        <v xml:space="preserve"> </v>
      </c>
      <c r="Y88" s="794" t="str">
        <f t="shared" si="90"/>
        <v xml:space="preserve"> </v>
      </c>
      <c r="Z88" s="794" t="str">
        <f t="shared" si="91"/>
        <v xml:space="preserve"> </v>
      </c>
      <c r="AA88" s="794" t="str">
        <f t="shared" si="92"/>
        <v xml:space="preserve"> </v>
      </c>
      <c r="AB88" s="794" t="str">
        <f t="shared" si="93"/>
        <v xml:space="preserve"> </v>
      </c>
      <c r="AC88" s="794" t="str">
        <f t="shared" si="94"/>
        <v xml:space="preserve"> </v>
      </c>
      <c r="AD88" s="794" t="str">
        <f t="shared" si="95"/>
        <v xml:space="preserve"> </v>
      </c>
      <c r="AE88" s="794" t="str">
        <f t="shared" si="96"/>
        <v xml:space="preserve"> </v>
      </c>
      <c r="AF88" s="794" t="str">
        <f t="shared" si="97"/>
        <v xml:space="preserve"> </v>
      </c>
      <c r="AG88" s="574"/>
      <c r="AH88" s="586">
        <v>453</v>
      </c>
      <c r="AI88" s="572">
        <v>0</v>
      </c>
      <c r="AJ88" s="572">
        <v>2641.68</v>
      </c>
      <c r="AK88" s="572">
        <v>0</v>
      </c>
      <c r="AL88" s="572">
        <v>0</v>
      </c>
      <c r="AM88" s="572">
        <v>0</v>
      </c>
      <c r="AN88" s="572">
        <v>0</v>
      </c>
      <c r="AO88" s="572">
        <v>0</v>
      </c>
      <c r="AP88" s="572">
        <v>0</v>
      </c>
      <c r="AQ88" s="572">
        <v>0</v>
      </c>
      <c r="AR88" s="572">
        <v>4918.09</v>
      </c>
      <c r="AS88" s="572">
        <v>0</v>
      </c>
      <c r="AT88" s="572">
        <v>0</v>
      </c>
      <c r="AU88" s="572">
        <v>0</v>
      </c>
      <c r="AV88" s="572">
        <v>0</v>
      </c>
      <c r="AW88" s="572">
        <v>0</v>
      </c>
      <c r="AX88" s="572">
        <v>0</v>
      </c>
      <c r="AY88" s="572">
        <v>0</v>
      </c>
      <c r="AZ88" s="572">
        <v>0</v>
      </c>
      <c r="BA88" s="572">
        <v>0</v>
      </c>
      <c r="BB88" s="572">
        <v>0</v>
      </c>
      <c r="BC88" s="572">
        <v>0</v>
      </c>
      <c r="BD88" s="572">
        <v>0</v>
      </c>
      <c r="BE88" s="572">
        <v>0</v>
      </c>
      <c r="BF88" s="572">
        <v>0</v>
      </c>
      <c r="BG88" s="572">
        <v>0</v>
      </c>
      <c r="BH88" s="572">
        <v>0</v>
      </c>
      <c r="BI88" s="572">
        <v>0</v>
      </c>
      <c r="BJ88" s="572">
        <v>0</v>
      </c>
      <c r="BK88" s="572">
        <v>0</v>
      </c>
      <c r="BL88" s="572">
        <v>0</v>
      </c>
      <c r="BM88" s="572">
        <v>0</v>
      </c>
    </row>
    <row r="89" spans="1:65" ht="14.1" customHeight="1" x14ac:dyDescent="0.2">
      <c r="A89" s="573">
        <v>456</v>
      </c>
      <c r="B89" s="794" t="str">
        <f t="shared" si="67"/>
        <v xml:space="preserve"> </v>
      </c>
      <c r="C89" s="794">
        <f t="shared" si="68"/>
        <v>2862.51</v>
      </c>
      <c r="D89" s="794">
        <f t="shared" si="69"/>
        <v>3304.16</v>
      </c>
      <c r="E89" s="794">
        <f t="shared" si="70"/>
        <v>3745.79</v>
      </c>
      <c r="F89" s="794">
        <f t="shared" si="71"/>
        <v>3899.84</v>
      </c>
      <c r="G89" s="794">
        <f t="shared" si="72"/>
        <v>4147.91</v>
      </c>
      <c r="H89" s="794">
        <f t="shared" si="73"/>
        <v>4229.71</v>
      </c>
      <c r="I89" s="794">
        <f t="shared" si="74"/>
        <v>4472.34</v>
      </c>
      <c r="J89" s="794">
        <f t="shared" si="75"/>
        <v>4695.88</v>
      </c>
      <c r="K89" s="794">
        <f t="shared" si="76"/>
        <v>4963.0600000000004</v>
      </c>
      <c r="L89" s="794">
        <f t="shared" si="77"/>
        <v>5215.22</v>
      </c>
      <c r="M89" s="794">
        <f t="shared" si="78"/>
        <v>5453.77</v>
      </c>
      <c r="N89" s="794" t="str">
        <f t="shared" si="79"/>
        <v xml:space="preserve"> </v>
      </c>
      <c r="O89" s="794">
        <f t="shared" si="80"/>
        <v>5868.16</v>
      </c>
      <c r="P89" s="794" t="str">
        <f t="shared" si="81"/>
        <v xml:space="preserve"> </v>
      </c>
      <c r="Q89" s="794">
        <f t="shared" si="82"/>
        <v>6372.51</v>
      </c>
      <c r="R89" s="794" t="str">
        <f t="shared" si="83"/>
        <v xml:space="preserve"> </v>
      </c>
      <c r="S89" s="794">
        <f t="shared" si="84"/>
        <v>6912.3</v>
      </c>
      <c r="T89" s="794">
        <f t="shared" si="85"/>
        <v>7212.17</v>
      </c>
      <c r="U89" s="794">
        <f t="shared" si="86"/>
        <v>7495.7</v>
      </c>
      <c r="V89" s="794">
        <f t="shared" si="87"/>
        <v>7794.22</v>
      </c>
      <c r="W89" s="794">
        <f t="shared" si="88"/>
        <v>8070.94</v>
      </c>
      <c r="X89" s="794">
        <f t="shared" si="89"/>
        <v>8663.8799999999992</v>
      </c>
      <c r="Y89" s="794" t="str">
        <f t="shared" si="90"/>
        <v xml:space="preserve"> </v>
      </c>
      <c r="Z89" s="794">
        <f t="shared" si="91"/>
        <v>9318.16</v>
      </c>
      <c r="AA89" s="794" t="str">
        <f t="shared" si="92"/>
        <v xml:space="preserve"> </v>
      </c>
      <c r="AB89" s="794" t="str">
        <f t="shared" si="93"/>
        <v xml:space="preserve"> </v>
      </c>
      <c r="AC89" s="794">
        <f t="shared" si="94"/>
        <v>10298.23</v>
      </c>
      <c r="AD89" s="794" t="str">
        <f t="shared" si="95"/>
        <v xml:space="preserve"> </v>
      </c>
      <c r="AE89" s="794" t="str">
        <f t="shared" si="96"/>
        <v xml:space="preserve"> </v>
      </c>
      <c r="AF89" s="794">
        <f t="shared" si="97"/>
        <v>12017.11</v>
      </c>
      <c r="AG89" s="574"/>
      <c r="AH89" s="586">
        <v>456</v>
      </c>
      <c r="AI89" s="572">
        <v>0</v>
      </c>
      <c r="AJ89" s="572">
        <v>2862.51</v>
      </c>
      <c r="AK89" s="572">
        <v>3304.16</v>
      </c>
      <c r="AL89" s="572">
        <v>3745.79</v>
      </c>
      <c r="AM89" s="572">
        <v>3899.84</v>
      </c>
      <c r="AN89" s="572">
        <v>4147.91</v>
      </c>
      <c r="AO89" s="572">
        <v>4229.71</v>
      </c>
      <c r="AP89" s="572">
        <v>4472.34</v>
      </c>
      <c r="AQ89" s="572">
        <v>4695.88</v>
      </c>
      <c r="AR89" s="572">
        <v>4963.0600000000004</v>
      </c>
      <c r="AS89" s="572">
        <v>5215.22</v>
      </c>
      <c r="AT89" s="572">
        <v>5453.77</v>
      </c>
      <c r="AU89" s="572">
        <v>0</v>
      </c>
      <c r="AV89" s="572">
        <v>5868.16</v>
      </c>
      <c r="AW89" s="572">
        <v>0</v>
      </c>
      <c r="AX89" s="572">
        <v>6372.51</v>
      </c>
      <c r="AY89" s="572">
        <v>0</v>
      </c>
      <c r="AZ89" s="572">
        <v>6912.3</v>
      </c>
      <c r="BA89" s="572">
        <v>7212.17</v>
      </c>
      <c r="BB89" s="572">
        <v>7495.7</v>
      </c>
      <c r="BC89" s="572">
        <v>7794.22</v>
      </c>
      <c r="BD89" s="572">
        <v>8070.94</v>
      </c>
      <c r="BE89" s="572">
        <v>8663.8799999999992</v>
      </c>
      <c r="BF89" s="572">
        <v>0</v>
      </c>
      <c r="BG89" s="572">
        <v>9318.16</v>
      </c>
      <c r="BH89" s="572">
        <v>0</v>
      </c>
      <c r="BI89" s="572">
        <v>0</v>
      </c>
      <c r="BJ89" s="572">
        <v>10298.23</v>
      </c>
      <c r="BK89" s="572">
        <v>0</v>
      </c>
      <c r="BL89" s="572">
        <v>0</v>
      </c>
      <c r="BM89" s="572">
        <v>12017.11</v>
      </c>
    </row>
    <row r="90" spans="1:65" ht="14.1" customHeight="1" x14ac:dyDescent="0.2">
      <c r="A90" s="573">
        <v>458</v>
      </c>
      <c r="B90" s="794" t="str">
        <f t="shared" si="67"/>
        <v xml:space="preserve"> </v>
      </c>
      <c r="C90" s="794" t="str">
        <f t="shared" si="68"/>
        <v xml:space="preserve"> </v>
      </c>
      <c r="D90" s="794">
        <f t="shared" si="69"/>
        <v>3323.24</v>
      </c>
      <c r="E90" s="794" t="str">
        <f t="shared" si="70"/>
        <v xml:space="preserve"> </v>
      </c>
      <c r="F90" s="794" t="str">
        <f t="shared" si="71"/>
        <v xml:space="preserve"> </v>
      </c>
      <c r="G90" s="794" t="str">
        <f t="shared" si="72"/>
        <v xml:space="preserve"> </v>
      </c>
      <c r="H90" s="794" t="str">
        <f t="shared" si="73"/>
        <v xml:space="preserve"> </v>
      </c>
      <c r="I90" s="794" t="str">
        <f t="shared" si="74"/>
        <v xml:space="preserve"> </v>
      </c>
      <c r="J90" s="794" t="str">
        <f t="shared" si="75"/>
        <v xml:space="preserve"> </v>
      </c>
      <c r="K90" s="794" t="str">
        <f t="shared" si="76"/>
        <v xml:space="preserve"> </v>
      </c>
      <c r="L90" s="794" t="str">
        <f t="shared" si="77"/>
        <v xml:space="preserve"> </v>
      </c>
      <c r="M90" s="794" t="str">
        <f t="shared" si="78"/>
        <v xml:space="preserve"> </v>
      </c>
      <c r="N90" s="794" t="str">
        <f t="shared" si="79"/>
        <v xml:space="preserve"> </v>
      </c>
      <c r="O90" s="794" t="str">
        <f t="shared" si="80"/>
        <v xml:space="preserve"> </v>
      </c>
      <c r="P90" s="794" t="str">
        <f t="shared" si="81"/>
        <v xml:space="preserve"> </v>
      </c>
      <c r="Q90" s="794" t="str">
        <f t="shared" si="82"/>
        <v xml:space="preserve"> </v>
      </c>
      <c r="R90" s="794" t="str">
        <f t="shared" si="83"/>
        <v xml:space="preserve"> </v>
      </c>
      <c r="S90" s="794" t="str">
        <f t="shared" si="84"/>
        <v xml:space="preserve"> </v>
      </c>
      <c r="T90" s="794" t="str">
        <f t="shared" si="85"/>
        <v xml:space="preserve"> </v>
      </c>
      <c r="U90" s="794" t="str">
        <f t="shared" si="86"/>
        <v xml:space="preserve"> </v>
      </c>
      <c r="V90" s="794" t="str">
        <f t="shared" si="87"/>
        <v xml:space="preserve"> </v>
      </c>
      <c r="W90" s="794" t="str">
        <f t="shared" si="88"/>
        <v xml:space="preserve"> </v>
      </c>
      <c r="X90" s="794" t="str">
        <f t="shared" si="89"/>
        <v xml:space="preserve"> </v>
      </c>
      <c r="Y90" s="794" t="str">
        <f t="shared" si="90"/>
        <v xml:space="preserve"> </v>
      </c>
      <c r="Z90" s="794" t="str">
        <f t="shared" si="91"/>
        <v xml:space="preserve"> </v>
      </c>
      <c r="AA90" s="794" t="str">
        <f t="shared" si="92"/>
        <v xml:space="preserve"> </v>
      </c>
      <c r="AB90" s="794" t="str">
        <f t="shared" si="93"/>
        <v xml:space="preserve"> </v>
      </c>
      <c r="AC90" s="794" t="str">
        <f t="shared" si="94"/>
        <v xml:space="preserve"> </v>
      </c>
      <c r="AD90" s="794" t="str">
        <f t="shared" si="95"/>
        <v xml:space="preserve"> </v>
      </c>
      <c r="AE90" s="794" t="str">
        <f t="shared" si="96"/>
        <v xml:space="preserve"> </v>
      </c>
      <c r="AF90" s="794" t="str">
        <f t="shared" si="97"/>
        <v xml:space="preserve"> </v>
      </c>
      <c r="AG90" s="574"/>
      <c r="AH90" s="586">
        <v>458</v>
      </c>
      <c r="AI90" s="572">
        <v>0</v>
      </c>
      <c r="AJ90" s="572">
        <v>0</v>
      </c>
      <c r="AK90" s="572">
        <v>3323.24</v>
      </c>
      <c r="AL90" s="572">
        <v>0</v>
      </c>
      <c r="AM90" s="572">
        <v>0</v>
      </c>
      <c r="AN90" s="572">
        <v>0</v>
      </c>
      <c r="AO90" s="572">
        <v>0</v>
      </c>
      <c r="AP90" s="572">
        <v>0</v>
      </c>
      <c r="AQ90" s="572">
        <v>0</v>
      </c>
      <c r="AR90" s="572">
        <v>0</v>
      </c>
      <c r="AS90" s="572">
        <v>0</v>
      </c>
      <c r="AT90" s="572">
        <v>0</v>
      </c>
      <c r="AU90" s="572">
        <v>0</v>
      </c>
      <c r="AV90" s="572">
        <v>0</v>
      </c>
      <c r="AW90" s="572">
        <v>0</v>
      </c>
      <c r="AX90" s="572">
        <v>0</v>
      </c>
      <c r="AY90" s="572">
        <v>0</v>
      </c>
      <c r="AZ90" s="572">
        <v>0</v>
      </c>
      <c r="BA90" s="572">
        <v>0</v>
      </c>
      <c r="BB90" s="572">
        <v>0</v>
      </c>
      <c r="BC90" s="572">
        <v>0</v>
      </c>
      <c r="BD90" s="572">
        <v>0</v>
      </c>
      <c r="BE90" s="572">
        <v>0</v>
      </c>
      <c r="BF90" s="572">
        <v>0</v>
      </c>
      <c r="BG90" s="572">
        <v>0</v>
      </c>
      <c r="BH90" s="572">
        <v>0</v>
      </c>
      <c r="BI90" s="572">
        <v>0</v>
      </c>
      <c r="BJ90" s="572">
        <v>0</v>
      </c>
      <c r="BK90" s="572">
        <v>0</v>
      </c>
      <c r="BL90" s="572">
        <v>0</v>
      </c>
      <c r="BM90" s="572">
        <v>0</v>
      </c>
    </row>
    <row r="91" spans="1:65" ht="14.1" customHeight="1" x14ac:dyDescent="0.2">
      <c r="A91" s="573">
        <v>483</v>
      </c>
      <c r="B91" s="794" t="str">
        <f t="shared" si="67"/>
        <v xml:space="preserve"> </v>
      </c>
      <c r="C91" s="794">
        <f t="shared" si="68"/>
        <v>3234.65</v>
      </c>
      <c r="D91" s="794">
        <f t="shared" si="69"/>
        <v>3589.06</v>
      </c>
      <c r="E91" s="794">
        <f t="shared" si="70"/>
        <v>4034.77</v>
      </c>
      <c r="F91" s="794" t="str">
        <f t="shared" si="71"/>
        <v xml:space="preserve"> </v>
      </c>
      <c r="G91" s="794">
        <f t="shared" si="72"/>
        <v>4461.43</v>
      </c>
      <c r="H91" s="794">
        <f t="shared" si="73"/>
        <v>4451.8999999999996</v>
      </c>
      <c r="I91" s="794" t="str">
        <f t="shared" si="74"/>
        <v xml:space="preserve"> </v>
      </c>
      <c r="J91" s="794">
        <f t="shared" si="75"/>
        <v>4952.1400000000003</v>
      </c>
      <c r="K91" s="794" t="str">
        <f t="shared" si="76"/>
        <v xml:space="preserve"> </v>
      </c>
      <c r="L91" s="794" t="str">
        <f t="shared" si="77"/>
        <v xml:space="preserve"> </v>
      </c>
      <c r="M91" s="794">
        <f t="shared" si="78"/>
        <v>5725.03</v>
      </c>
      <c r="N91" s="794" t="str">
        <f t="shared" si="79"/>
        <v xml:space="preserve"> </v>
      </c>
      <c r="O91" s="794">
        <f t="shared" si="80"/>
        <v>6281.17</v>
      </c>
      <c r="P91" s="794" t="str">
        <f t="shared" si="81"/>
        <v xml:space="preserve"> </v>
      </c>
      <c r="Q91" s="794">
        <f t="shared" si="82"/>
        <v>6826.42</v>
      </c>
      <c r="R91" s="794" t="str">
        <f t="shared" si="83"/>
        <v xml:space="preserve"> </v>
      </c>
      <c r="S91" s="794" t="str">
        <f t="shared" si="84"/>
        <v xml:space="preserve"> </v>
      </c>
      <c r="T91" s="794">
        <f t="shared" si="85"/>
        <v>7657.92</v>
      </c>
      <c r="U91" s="794" t="str">
        <f t="shared" si="86"/>
        <v xml:space="preserve"> </v>
      </c>
      <c r="V91" s="794" t="str">
        <f t="shared" si="87"/>
        <v xml:space="preserve"> </v>
      </c>
      <c r="W91" s="794">
        <f t="shared" si="88"/>
        <v>8534.3799999999992</v>
      </c>
      <c r="X91" s="794">
        <f t="shared" si="89"/>
        <v>9138.24</v>
      </c>
      <c r="Y91" s="794" t="str">
        <f t="shared" si="90"/>
        <v xml:space="preserve"> </v>
      </c>
      <c r="Z91" s="794" t="str">
        <f t="shared" si="91"/>
        <v xml:space="preserve"> </v>
      </c>
      <c r="AA91" s="794" t="str">
        <f t="shared" si="92"/>
        <v xml:space="preserve"> </v>
      </c>
      <c r="AB91" s="794" t="str">
        <f t="shared" si="93"/>
        <v xml:space="preserve"> </v>
      </c>
      <c r="AC91" s="794">
        <f t="shared" si="94"/>
        <v>10754.88</v>
      </c>
      <c r="AD91" s="794" t="str">
        <f t="shared" si="95"/>
        <v xml:space="preserve"> </v>
      </c>
      <c r="AE91" s="794" t="str">
        <f t="shared" si="96"/>
        <v xml:space="preserve"> </v>
      </c>
      <c r="AF91" s="794">
        <f t="shared" si="97"/>
        <v>12548.72</v>
      </c>
      <c r="AG91" s="574"/>
      <c r="AH91" s="586">
        <v>483</v>
      </c>
      <c r="AI91" s="572">
        <v>0</v>
      </c>
      <c r="AJ91" s="572">
        <v>3234.65</v>
      </c>
      <c r="AK91" s="572">
        <v>3589.06</v>
      </c>
      <c r="AL91" s="572">
        <v>4034.77</v>
      </c>
      <c r="AM91" s="572">
        <v>0</v>
      </c>
      <c r="AN91" s="572">
        <v>4461.43</v>
      </c>
      <c r="AO91" s="572">
        <v>4451.8999999999996</v>
      </c>
      <c r="AP91" s="572">
        <v>0</v>
      </c>
      <c r="AQ91" s="572">
        <v>4952.1400000000003</v>
      </c>
      <c r="AR91" s="572">
        <v>0</v>
      </c>
      <c r="AS91" s="572">
        <v>0</v>
      </c>
      <c r="AT91" s="572">
        <v>5725.03</v>
      </c>
      <c r="AU91" s="572">
        <v>0</v>
      </c>
      <c r="AV91" s="572">
        <v>6281.17</v>
      </c>
      <c r="AW91" s="572">
        <v>0</v>
      </c>
      <c r="AX91" s="572">
        <v>6826.42</v>
      </c>
      <c r="AY91" s="572">
        <v>0</v>
      </c>
      <c r="AZ91" s="572">
        <v>0</v>
      </c>
      <c r="BA91" s="572">
        <v>7657.92</v>
      </c>
      <c r="BB91" s="572">
        <v>0</v>
      </c>
      <c r="BC91" s="572">
        <v>0</v>
      </c>
      <c r="BD91" s="572">
        <v>8534.3799999999992</v>
      </c>
      <c r="BE91" s="572">
        <v>9138.24</v>
      </c>
      <c r="BF91" s="572">
        <v>0</v>
      </c>
      <c r="BG91" s="572">
        <v>0</v>
      </c>
      <c r="BH91" s="572">
        <v>0</v>
      </c>
      <c r="BI91" s="572">
        <v>0</v>
      </c>
      <c r="BJ91" s="572">
        <v>10754.88</v>
      </c>
      <c r="BK91" s="572">
        <v>0</v>
      </c>
      <c r="BL91" s="572">
        <v>0</v>
      </c>
      <c r="BM91" s="572">
        <v>12548.72</v>
      </c>
    </row>
    <row r="92" spans="1:65" ht="14.1" customHeight="1" x14ac:dyDescent="0.2">
      <c r="A92" s="573">
        <v>503</v>
      </c>
      <c r="B92" s="794" t="str">
        <f t="shared" si="67"/>
        <v xml:space="preserve"> </v>
      </c>
      <c r="C92" s="794">
        <f t="shared" si="68"/>
        <v>3436.38</v>
      </c>
      <c r="D92" s="794">
        <f t="shared" si="69"/>
        <v>3842.57</v>
      </c>
      <c r="E92" s="794">
        <f t="shared" si="70"/>
        <v>4250.1400000000003</v>
      </c>
      <c r="F92" s="794" t="str">
        <f t="shared" si="71"/>
        <v xml:space="preserve"> </v>
      </c>
      <c r="G92" s="794" t="str">
        <f t="shared" si="72"/>
        <v xml:space="preserve"> </v>
      </c>
      <c r="H92" s="794" t="str">
        <f t="shared" si="73"/>
        <v xml:space="preserve"> </v>
      </c>
      <c r="I92" s="794" t="str">
        <f t="shared" si="74"/>
        <v xml:space="preserve"> </v>
      </c>
      <c r="J92" s="794">
        <f t="shared" si="75"/>
        <v>5181.16</v>
      </c>
      <c r="K92" s="794">
        <f t="shared" si="76"/>
        <v>5451.04</v>
      </c>
      <c r="L92" s="794" t="str">
        <f t="shared" si="77"/>
        <v xml:space="preserve"> </v>
      </c>
      <c r="M92" s="794" t="str">
        <f t="shared" si="78"/>
        <v xml:space="preserve"> </v>
      </c>
      <c r="N92" s="794" t="str">
        <f t="shared" si="79"/>
        <v xml:space="preserve"> </v>
      </c>
      <c r="O92" s="794" t="str">
        <f t="shared" si="80"/>
        <v xml:space="preserve"> </v>
      </c>
      <c r="P92" s="794" t="str">
        <f t="shared" si="81"/>
        <v xml:space="preserve"> </v>
      </c>
      <c r="Q92" s="794" t="str">
        <f t="shared" si="82"/>
        <v xml:space="preserve"> </v>
      </c>
      <c r="R92" s="794" t="str">
        <f t="shared" si="83"/>
        <v xml:space="preserve"> </v>
      </c>
      <c r="S92" s="794" t="str">
        <f t="shared" si="84"/>
        <v xml:space="preserve"> </v>
      </c>
      <c r="T92" s="794" t="str">
        <f t="shared" si="85"/>
        <v xml:space="preserve"> </v>
      </c>
      <c r="U92" s="794" t="str">
        <f t="shared" si="86"/>
        <v xml:space="preserve"> </v>
      </c>
      <c r="V92" s="794" t="str">
        <f t="shared" si="87"/>
        <v xml:space="preserve"> </v>
      </c>
      <c r="W92" s="794" t="str">
        <f t="shared" si="88"/>
        <v xml:space="preserve"> </v>
      </c>
      <c r="X92" s="794" t="str">
        <f t="shared" si="89"/>
        <v xml:space="preserve"> </v>
      </c>
      <c r="Y92" s="794" t="str">
        <f t="shared" si="90"/>
        <v xml:space="preserve"> </v>
      </c>
      <c r="Z92" s="794" t="str">
        <f t="shared" si="91"/>
        <v xml:space="preserve"> </v>
      </c>
      <c r="AA92" s="794" t="str">
        <f t="shared" si="92"/>
        <v xml:space="preserve"> </v>
      </c>
      <c r="AB92" s="794" t="str">
        <f t="shared" si="93"/>
        <v xml:space="preserve"> </v>
      </c>
      <c r="AC92" s="794" t="str">
        <f t="shared" si="94"/>
        <v xml:space="preserve"> </v>
      </c>
      <c r="AD92" s="794" t="str">
        <f t="shared" si="95"/>
        <v xml:space="preserve"> </v>
      </c>
      <c r="AE92" s="794" t="str">
        <f t="shared" si="96"/>
        <v xml:space="preserve"> </v>
      </c>
      <c r="AF92" s="794" t="str">
        <f t="shared" si="97"/>
        <v xml:space="preserve"> </v>
      </c>
      <c r="AG92" s="574"/>
      <c r="AH92" s="586">
        <v>503</v>
      </c>
      <c r="AI92" s="572">
        <v>0</v>
      </c>
      <c r="AJ92" s="572">
        <v>3436.38</v>
      </c>
      <c r="AK92" s="572">
        <v>3842.57</v>
      </c>
      <c r="AL92" s="572">
        <v>4250.1400000000003</v>
      </c>
      <c r="AM92" s="572">
        <v>0</v>
      </c>
      <c r="AN92" s="572">
        <v>0</v>
      </c>
      <c r="AO92" s="572">
        <v>0</v>
      </c>
      <c r="AP92" s="572">
        <v>0</v>
      </c>
      <c r="AQ92" s="572">
        <v>5181.16</v>
      </c>
      <c r="AR92" s="572">
        <v>5451.04</v>
      </c>
      <c r="AS92" s="572">
        <v>0</v>
      </c>
      <c r="AT92" s="572">
        <v>0</v>
      </c>
      <c r="AU92" s="572">
        <v>0</v>
      </c>
      <c r="AV92" s="572">
        <v>0</v>
      </c>
      <c r="AW92" s="572">
        <v>0</v>
      </c>
      <c r="AX92" s="572">
        <v>0</v>
      </c>
      <c r="AY92" s="572">
        <v>0</v>
      </c>
      <c r="AZ92" s="572">
        <v>0</v>
      </c>
      <c r="BA92" s="572">
        <v>0</v>
      </c>
      <c r="BB92" s="572">
        <v>0</v>
      </c>
      <c r="BC92" s="572">
        <v>0</v>
      </c>
      <c r="BD92" s="572">
        <v>0</v>
      </c>
      <c r="BE92" s="572">
        <v>0</v>
      </c>
      <c r="BF92" s="572">
        <v>0</v>
      </c>
      <c r="BG92" s="572">
        <v>0</v>
      </c>
      <c r="BH92" s="572">
        <v>0</v>
      </c>
      <c r="BI92" s="572">
        <v>0</v>
      </c>
      <c r="BJ92" s="572">
        <v>0</v>
      </c>
      <c r="BK92" s="572">
        <v>0</v>
      </c>
      <c r="BL92" s="572">
        <v>0</v>
      </c>
      <c r="BM92" s="572">
        <v>0</v>
      </c>
    </row>
    <row r="93" spans="1:65" ht="14.1" customHeight="1" x14ac:dyDescent="0.2">
      <c r="A93" s="573">
        <v>508</v>
      </c>
      <c r="B93" s="794" t="str">
        <f t="shared" si="67"/>
        <v xml:space="preserve"> </v>
      </c>
      <c r="C93" s="794">
        <f t="shared" si="68"/>
        <v>3480</v>
      </c>
      <c r="D93" s="794">
        <f t="shared" si="69"/>
        <v>3789.42</v>
      </c>
      <c r="E93" s="794">
        <f t="shared" si="70"/>
        <v>4308.76</v>
      </c>
      <c r="F93" s="794" t="str">
        <f t="shared" si="71"/>
        <v xml:space="preserve"> </v>
      </c>
      <c r="G93" s="794">
        <f t="shared" si="72"/>
        <v>4665.91</v>
      </c>
      <c r="H93" s="794">
        <f t="shared" si="73"/>
        <v>4758.58</v>
      </c>
      <c r="I93" s="794">
        <f t="shared" si="74"/>
        <v>5027.12</v>
      </c>
      <c r="J93" s="794">
        <f t="shared" si="75"/>
        <v>5256.13</v>
      </c>
      <c r="K93" s="794">
        <f t="shared" si="76"/>
        <v>5556.01</v>
      </c>
      <c r="L93" s="794">
        <f t="shared" si="77"/>
        <v>5776.84</v>
      </c>
      <c r="M93" s="794">
        <f t="shared" si="78"/>
        <v>6080.8</v>
      </c>
      <c r="N93" s="794" t="str">
        <f t="shared" si="79"/>
        <v xml:space="preserve"> </v>
      </c>
      <c r="O93" s="794">
        <f t="shared" si="80"/>
        <v>6591.96</v>
      </c>
      <c r="P93" s="794" t="str">
        <f t="shared" si="81"/>
        <v xml:space="preserve"> </v>
      </c>
      <c r="Q93" s="794">
        <f t="shared" si="82"/>
        <v>7157.65</v>
      </c>
      <c r="R93" s="794" t="str">
        <f t="shared" si="83"/>
        <v xml:space="preserve"> </v>
      </c>
      <c r="S93" s="794">
        <f t="shared" si="84"/>
        <v>7727.42</v>
      </c>
      <c r="T93" s="794">
        <f t="shared" si="85"/>
        <v>8015.04</v>
      </c>
      <c r="U93" s="794">
        <f t="shared" si="86"/>
        <v>8346.27</v>
      </c>
      <c r="V93" s="794">
        <f t="shared" si="87"/>
        <v>8635.24</v>
      </c>
      <c r="W93" s="794">
        <f t="shared" si="88"/>
        <v>8941.9500000000007</v>
      </c>
      <c r="X93" s="794">
        <f t="shared" si="89"/>
        <v>9566.26</v>
      </c>
      <c r="Y93" s="794" t="str">
        <f t="shared" si="90"/>
        <v xml:space="preserve"> </v>
      </c>
      <c r="Z93" s="794">
        <f t="shared" si="91"/>
        <v>10284.6</v>
      </c>
      <c r="AA93" s="794" t="str">
        <f t="shared" si="92"/>
        <v xml:space="preserve"> </v>
      </c>
      <c r="AB93" s="794">
        <f t="shared" si="93"/>
        <v>10944.35</v>
      </c>
      <c r="AC93" s="794">
        <f t="shared" si="94"/>
        <v>11304.21</v>
      </c>
      <c r="AD93" s="794">
        <f t="shared" si="95"/>
        <v>11634.08</v>
      </c>
      <c r="AE93" s="794" t="str">
        <f t="shared" si="96"/>
        <v xml:space="preserve"> </v>
      </c>
      <c r="AF93" s="794">
        <f t="shared" si="97"/>
        <v>13028.53</v>
      </c>
      <c r="AG93" s="574"/>
      <c r="AH93" s="586">
        <v>508</v>
      </c>
      <c r="AI93" s="572">
        <v>0</v>
      </c>
      <c r="AJ93" s="572">
        <v>3480</v>
      </c>
      <c r="AK93" s="572">
        <v>3789.42</v>
      </c>
      <c r="AL93" s="572">
        <v>4308.76</v>
      </c>
      <c r="AM93" s="572">
        <v>0</v>
      </c>
      <c r="AN93" s="572">
        <v>4665.91</v>
      </c>
      <c r="AO93" s="572">
        <v>4758.58</v>
      </c>
      <c r="AP93" s="572">
        <v>5027.12</v>
      </c>
      <c r="AQ93" s="572">
        <v>5256.13</v>
      </c>
      <c r="AR93" s="572">
        <v>5556.01</v>
      </c>
      <c r="AS93" s="572">
        <v>5776.84</v>
      </c>
      <c r="AT93" s="572">
        <v>6080.8</v>
      </c>
      <c r="AU93" s="572">
        <v>0</v>
      </c>
      <c r="AV93" s="572">
        <v>6591.96</v>
      </c>
      <c r="AW93" s="572">
        <v>0</v>
      </c>
      <c r="AX93" s="572">
        <v>7157.65</v>
      </c>
      <c r="AY93" s="572">
        <v>0</v>
      </c>
      <c r="AZ93" s="572">
        <v>7727.42</v>
      </c>
      <c r="BA93" s="572">
        <v>8015.04</v>
      </c>
      <c r="BB93" s="572">
        <v>8346.27</v>
      </c>
      <c r="BC93" s="572">
        <v>8635.24</v>
      </c>
      <c r="BD93" s="572">
        <v>8941.9500000000007</v>
      </c>
      <c r="BE93" s="572">
        <v>9566.26</v>
      </c>
      <c r="BF93" s="572">
        <v>0</v>
      </c>
      <c r="BG93" s="572">
        <v>10284.6</v>
      </c>
      <c r="BH93" s="572">
        <v>0</v>
      </c>
      <c r="BI93" s="572">
        <v>10944.35</v>
      </c>
      <c r="BJ93" s="572">
        <v>11304.21</v>
      </c>
      <c r="BK93" s="572">
        <v>11634.08</v>
      </c>
      <c r="BL93" s="572">
        <v>0</v>
      </c>
      <c r="BM93" s="572">
        <v>13028.53</v>
      </c>
    </row>
    <row r="94" spans="1:65" ht="14.1" customHeight="1" x14ac:dyDescent="0.2">
      <c r="A94" s="573">
        <v>537</v>
      </c>
      <c r="B94" s="794" t="str">
        <f t="shared" si="67"/>
        <v xml:space="preserve"> </v>
      </c>
      <c r="C94" s="794" t="str">
        <f t="shared" si="68"/>
        <v xml:space="preserve"> </v>
      </c>
      <c r="D94" s="794">
        <f t="shared" si="69"/>
        <v>4120.66</v>
      </c>
      <c r="E94" s="794">
        <f t="shared" si="70"/>
        <v>4660.45</v>
      </c>
      <c r="F94" s="794" t="str">
        <f t="shared" si="71"/>
        <v xml:space="preserve"> </v>
      </c>
      <c r="G94" s="794">
        <f t="shared" si="72"/>
        <v>5016.2</v>
      </c>
      <c r="H94" s="794">
        <f t="shared" si="73"/>
        <v>5091.1899999999996</v>
      </c>
      <c r="I94" s="794" t="str">
        <f t="shared" si="74"/>
        <v xml:space="preserve"> </v>
      </c>
      <c r="J94" s="794">
        <f t="shared" si="75"/>
        <v>5635.07</v>
      </c>
      <c r="K94" s="794">
        <f t="shared" si="76"/>
        <v>5906.32</v>
      </c>
      <c r="L94" s="794" t="str">
        <f t="shared" si="77"/>
        <v xml:space="preserve"> </v>
      </c>
      <c r="M94" s="794" t="str">
        <f t="shared" si="78"/>
        <v xml:space="preserve"> </v>
      </c>
      <c r="N94" s="794" t="str">
        <f t="shared" si="79"/>
        <v xml:space="preserve"> </v>
      </c>
      <c r="O94" s="794">
        <f t="shared" si="80"/>
        <v>7030.89</v>
      </c>
      <c r="P94" s="794" t="str">
        <f t="shared" si="81"/>
        <v xml:space="preserve"> </v>
      </c>
      <c r="Q94" s="794" t="str">
        <f t="shared" si="82"/>
        <v xml:space="preserve"> </v>
      </c>
      <c r="R94" s="794" t="str">
        <f t="shared" si="83"/>
        <v xml:space="preserve"> </v>
      </c>
      <c r="S94" s="794" t="str">
        <f t="shared" si="84"/>
        <v xml:space="preserve"> </v>
      </c>
      <c r="T94" s="794">
        <f t="shared" si="85"/>
        <v>8550.74</v>
      </c>
      <c r="U94" s="794" t="str">
        <f t="shared" si="86"/>
        <v xml:space="preserve"> </v>
      </c>
      <c r="V94" s="794" t="str">
        <f t="shared" si="87"/>
        <v xml:space="preserve"> </v>
      </c>
      <c r="W94" s="794">
        <f t="shared" si="88"/>
        <v>9556.7199999999993</v>
      </c>
      <c r="X94" s="794">
        <f t="shared" si="89"/>
        <v>10213.73</v>
      </c>
      <c r="Y94" s="794" t="str">
        <f t="shared" si="90"/>
        <v xml:space="preserve"> </v>
      </c>
      <c r="Z94" s="794" t="str">
        <f t="shared" si="91"/>
        <v xml:space="preserve"> </v>
      </c>
      <c r="AA94" s="794" t="str">
        <f t="shared" si="92"/>
        <v xml:space="preserve"> </v>
      </c>
      <c r="AB94" s="794" t="str">
        <f t="shared" si="93"/>
        <v xml:space="preserve"> </v>
      </c>
      <c r="AC94" s="794" t="str">
        <f t="shared" si="94"/>
        <v xml:space="preserve"> </v>
      </c>
      <c r="AD94" s="794" t="str">
        <f t="shared" si="95"/>
        <v xml:space="preserve"> </v>
      </c>
      <c r="AE94" s="794" t="str">
        <f t="shared" si="96"/>
        <v xml:space="preserve"> </v>
      </c>
      <c r="AF94" s="794" t="str">
        <f t="shared" si="97"/>
        <v xml:space="preserve"> </v>
      </c>
      <c r="AG94" s="574"/>
      <c r="AH94" s="586">
        <v>537</v>
      </c>
      <c r="AI94" s="572">
        <v>0</v>
      </c>
      <c r="AJ94" s="572">
        <v>0</v>
      </c>
      <c r="AK94" s="572">
        <v>4120.66</v>
      </c>
      <c r="AL94" s="572">
        <v>4660.45</v>
      </c>
      <c r="AM94" s="572">
        <v>0</v>
      </c>
      <c r="AN94" s="572">
        <v>5016.2</v>
      </c>
      <c r="AO94" s="572">
        <v>5091.1899999999996</v>
      </c>
      <c r="AP94" s="572">
        <v>0</v>
      </c>
      <c r="AQ94" s="572">
        <v>5635.07</v>
      </c>
      <c r="AR94" s="572">
        <v>5906.32</v>
      </c>
      <c r="AS94" s="572">
        <v>0</v>
      </c>
      <c r="AT94" s="572">
        <v>0</v>
      </c>
      <c r="AU94" s="572">
        <v>0</v>
      </c>
      <c r="AV94" s="572">
        <v>7030.89</v>
      </c>
      <c r="AW94" s="572">
        <v>0</v>
      </c>
      <c r="AX94" s="572">
        <v>0</v>
      </c>
      <c r="AY94" s="572">
        <v>0</v>
      </c>
      <c r="AZ94" s="572">
        <v>0</v>
      </c>
      <c r="BA94" s="572">
        <v>8550.74</v>
      </c>
      <c r="BB94" s="572">
        <v>0</v>
      </c>
      <c r="BC94" s="572">
        <v>0</v>
      </c>
      <c r="BD94" s="572">
        <v>9556.7199999999993</v>
      </c>
      <c r="BE94" s="572">
        <v>10213.73</v>
      </c>
      <c r="BF94" s="572">
        <v>0</v>
      </c>
      <c r="BG94" s="572">
        <v>0</v>
      </c>
      <c r="BH94" s="572">
        <v>0</v>
      </c>
      <c r="BI94" s="572">
        <v>0</v>
      </c>
      <c r="BJ94" s="572">
        <v>0</v>
      </c>
      <c r="BK94" s="572">
        <v>0</v>
      </c>
      <c r="BL94" s="572">
        <v>0</v>
      </c>
      <c r="BM94" s="572">
        <v>0</v>
      </c>
    </row>
    <row r="95" spans="1:65" ht="14.1" customHeight="1" x14ac:dyDescent="0.2">
      <c r="A95" s="573">
        <v>558</v>
      </c>
      <c r="B95" s="794" t="str">
        <f t="shared" si="67"/>
        <v xml:space="preserve"> </v>
      </c>
      <c r="C95" s="794">
        <f>IF(AJ95&lt;&gt;0,AJ95*(1-$AD$6)," ")</f>
        <v>4042.96</v>
      </c>
      <c r="D95" s="794">
        <f t="shared" si="69"/>
        <v>4334.67</v>
      </c>
      <c r="E95" s="794">
        <f t="shared" si="70"/>
        <v>4907.18</v>
      </c>
      <c r="F95" s="794" t="str">
        <f t="shared" si="71"/>
        <v xml:space="preserve"> </v>
      </c>
      <c r="G95" s="794">
        <f t="shared" si="72"/>
        <v>5302.47</v>
      </c>
      <c r="H95" s="794">
        <f t="shared" si="73"/>
        <v>5397.88</v>
      </c>
      <c r="I95" s="794">
        <f t="shared" si="74"/>
        <v>5660.96</v>
      </c>
      <c r="J95" s="794">
        <f t="shared" si="75"/>
        <v>6023.55</v>
      </c>
      <c r="K95" s="794">
        <f t="shared" si="76"/>
        <v>6208.93</v>
      </c>
      <c r="L95" s="794" t="str">
        <f t="shared" si="77"/>
        <v xml:space="preserve"> </v>
      </c>
      <c r="M95" s="794">
        <f t="shared" si="78"/>
        <v>6774.62</v>
      </c>
      <c r="N95" s="794" t="str">
        <f t="shared" si="79"/>
        <v xml:space="preserve"> </v>
      </c>
      <c r="O95" s="794">
        <f t="shared" si="80"/>
        <v>7358.02</v>
      </c>
      <c r="P95" s="794" t="str">
        <f t="shared" si="81"/>
        <v xml:space="preserve"> </v>
      </c>
      <c r="Q95" s="794">
        <f t="shared" si="82"/>
        <v>7952.34</v>
      </c>
      <c r="R95" s="794" t="str">
        <f t="shared" si="83"/>
        <v xml:space="preserve"> </v>
      </c>
      <c r="S95" s="794">
        <f t="shared" si="84"/>
        <v>8572.5499999999993</v>
      </c>
      <c r="T95" s="794">
        <f t="shared" si="85"/>
        <v>8895.61</v>
      </c>
      <c r="U95" s="794">
        <f t="shared" si="86"/>
        <v>9214.56</v>
      </c>
      <c r="V95" s="794" t="str">
        <f t="shared" si="87"/>
        <v xml:space="preserve"> </v>
      </c>
      <c r="W95" s="794">
        <f t="shared" si="88"/>
        <v>9853.8700000000008</v>
      </c>
      <c r="X95" s="794">
        <f t="shared" si="89"/>
        <v>10527.25</v>
      </c>
      <c r="Y95" s="794" t="str">
        <f t="shared" si="90"/>
        <v xml:space="preserve"> </v>
      </c>
      <c r="Z95" s="794">
        <f t="shared" si="91"/>
        <v>11251.05</v>
      </c>
      <c r="AA95" s="794" t="str">
        <f t="shared" si="92"/>
        <v xml:space="preserve"> </v>
      </c>
      <c r="AB95" s="794">
        <f t="shared" si="93"/>
        <v>11976.21</v>
      </c>
      <c r="AC95" s="794" t="str">
        <f t="shared" si="94"/>
        <v xml:space="preserve"> </v>
      </c>
      <c r="AD95" s="794">
        <f t="shared" si="95"/>
        <v>12695.93</v>
      </c>
      <c r="AE95" s="794">
        <f t="shared" si="96"/>
        <v>13489.26</v>
      </c>
      <c r="AF95" s="794">
        <f t="shared" si="97"/>
        <v>14316.67</v>
      </c>
      <c r="AG95" s="574"/>
      <c r="AH95" s="586">
        <v>558</v>
      </c>
      <c r="AI95" s="572">
        <v>0</v>
      </c>
      <c r="AJ95" s="572">
        <v>4042.96</v>
      </c>
      <c r="AK95" s="572">
        <v>4334.67</v>
      </c>
      <c r="AL95" s="572">
        <v>4907.18</v>
      </c>
      <c r="AM95" s="572">
        <v>0</v>
      </c>
      <c r="AN95" s="572">
        <v>5302.47</v>
      </c>
      <c r="AO95" s="572">
        <v>5397.88</v>
      </c>
      <c r="AP95" s="572">
        <v>5660.96</v>
      </c>
      <c r="AQ95" s="572">
        <v>6023.55</v>
      </c>
      <c r="AR95" s="572">
        <v>6208.93</v>
      </c>
      <c r="AS95" s="572">
        <v>0</v>
      </c>
      <c r="AT95" s="572">
        <v>6774.62</v>
      </c>
      <c r="AU95" s="572">
        <v>0</v>
      </c>
      <c r="AV95" s="572">
        <v>7358.02</v>
      </c>
      <c r="AW95" s="572">
        <v>0</v>
      </c>
      <c r="AX95" s="572">
        <v>7952.34</v>
      </c>
      <c r="AY95" s="572">
        <v>0</v>
      </c>
      <c r="AZ95" s="572">
        <v>8572.5499999999993</v>
      </c>
      <c r="BA95" s="572">
        <v>8895.61</v>
      </c>
      <c r="BB95" s="572">
        <v>9214.56</v>
      </c>
      <c r="BC95" s="572">
        <v>0</v>
      </c>
      <c r="BD95" s="572">
        <v>9853.8700000000008</v>
      </c>
      <c r="BE95" s="572">
        <v>10527.25</v>
      </c>
      <c r="BF95" s="572">
        <v>0</v>
      </c>
      <c r="BG95" s="572">
        <v>11251.05</v>
      </c>
      <c r="BH95" s="572">
        <v>0</v>
      </c>
      <c r="BI95" s="572">
        <v>11976.21</v>
      </c>
      <c r="BJ95" s="572">
        <v>0</v>
      </c>
      <c r="BK95" s="572">
        <v>12695.93</v>
      </c>
      <c r="BL95" s="572">
        <v>13489.26</v>
      </c>
      <c r="BM95" s="572">
        <v>14316.67</v>
      </c>
    </row>
    <row r="96" spans="1:65" ht="14.1" customHeight="1" x14ac:dyDescent="0.2">
      <c r="A96" s="573">
        <v>610</v>
      </c>
      <c r="B96" s="794" t="str">
        <f t="shared" si="67"/>
        <v xml:space="preserve"> </v>
      </c>
      <c r="C96" s="794" t="str">
        <f t="shared" si="68"/>
        <v xml:space="preserve"> </v>
      </c>
      <c r="D96" s="794">
        <f t="shared" si="69"/>
        <v>4918.09</v>
      </c>
      <c r="E96" s="794">
        <f t="shared" si="70"/>
        <v>5519.21</v>
      </c>
      <c r="F96" s="794" t="str">
        <f t="shared" si="71"/>
        <v xml:space="preserve"> </v>
      </c>
      <c r="G96" s="794">
        <f t="shared" si="72"/>
        <v>5934.94</v>
      </c>
      <c r="H96" s="794">
        <f t="shared" si="73"/>
        <v>6103.99</v>
      </c>
      <c r="I96" s="794">
        <f t="shared" si="74"/>
        <v>6312.53</v>
      </c>
      <c r="J96" s="794">
        <f t="shared" si="75"/>
        <v>6611.04</v>
      </c>
      <c r="K96" s="794">
        <f t="shared" si="76"/>
        <v>6908.21</v>
      </c>
      <c r="L96" s="794" t="str">
        <f t="shared" si="77"/>
        <v xml:space="preserve"> </v>
      </c>
      <c r="M96" s="794">
        <f t="shared" si="78"/>
        <v>7517.51</v>
      </c>
      <c r="N96" s="794" t="str">
        <f t="shared" si="79"/>
        <v xml:space="preserve"> </v>
      </c>
      <c r="O96" s="794">
        <f t="shared" si="80"/>
        <v>8130.89</v>
      </c>
      <c r="P96" s="794" t="str">
        <f t="shared" si="81"/>
        <v xml:space="preserve"> </v>
      </c>
      <c r="Q96" s="794">
        <f t="shared" si="82"/>
        <v>8798.83</v>
      </c>
      <c r="R96" s="794">
        <f t="shared" si="83"/>
        <v>9130.0499999999993</v>
      </c>
      <c r="S96" s="794">
        <f t="shared" si="84"/>
        <v>9466.74</v>
      </c>
      <c r="T96" s="794">
        <f t="shared" si="85"/>
        <v>9791.17</v>
      </c>
      <c r="U96" s="794">
        <f t="shared" si="86"/>
        <v>10166.02</v>
      </c>
      <c r="V96" s="794" t="str">
        <f t="shared" si="87"/>
        <v xml:space="preserve"> </v>
      </c>
      <c r="W96" s="794">
        <f t="shared" si="88"/>
        <v>10885.74</v>
      </c>
      <c r="X96" s="794">
        <f t="shared" si="89"/>
        <v>11605.45</v>
      </c>
      <c r="Y96" s="794" t="str">
        <f t="shared" si="90"/>
        <v xml:space="preserve"> </v>
      </c>
      <c r="Z96" s="794">
        <f t="shared" si="91"/>
        <v>12360.62</v>
      </c>
      <c r="AA96" s="794">
        <f t="shared" si="92"/>
        <v>12785.89</v>
      </c>
      <c r="AB96" s="794" t="str">
        <f t="shared" si="93"/>
        <v xml:space="preserve"> </v>
      </c>
      <c r="AC96" s="794">
        <f t="shared" si="94"/>
        <v>13785.05</v>
      </c>
      <c r="AD96" s="794">
        <f t="shared" si="95"/>
        <v>14412.08</v>
      </c>
      <c r="AE96" s="794" t="str">
        <f t="shared" si="96"/>
        <v xml:space="preserve"> </v>
      </c>
      <c r="AF96" s="794" t="str">
        <f t="shared" si="97"/>
        <v xml:space="preserve"> </v>
      </c>
      <c r="AG96" s="574"/>
      <c r="AH96" s="586">
        <v>610</v>
      </c>
      <c r="AI96" s="572">
        <v>0</v>
      </c>
      <c r="AJ96" s="572">
        <v>0</v>
      </c>
      <c r="AK96" s="572">
        <v>4918.09</v>
      </c>
      <c r="AL96" s="572">
        <v>5519.21</v>
      </c>
      <c r="AM96" s="572">
        <v>0</v>
      </c>
      <c r="AN96" s="572">
        <v>5934.94</v>
      </c>
      <c r="AO96" s="572">
        <v>6103.99</v>
      </c>
      <c r="AP96" s="572">
        <v>6312.53</v>
      </c>
      <c r="AQ96" s="572">
        <v>6611.04</v>
      </c>
      <c r="AR96" s="572">
        <v>6908.21</v>
      </c>
      <c r="AS96" s="572">
        <v>0</v>
      </c>
      <c r="AT96" s="572">
        <v>7517.51</v>
      </c>
      <c r="AU96" s="572">
        <v>0</v>
      </c>
      <c r="AV96" s="572">
        <v>8130.89</v>
      </c>
      <c r="AW96" s="572">
        <v>0</v>
      </c>
      <c r="AX96" s="572">
        <v>8798.83</v>
      </c>
      <c r="AY96" s="572">
        <v>9130.0499999999993</v>
      </c>
      <c r="AZ96" s="572">
        <v>9466.74</v>
      </c>
      <c r="BA96" s="572">
        <v>9791.17</v>
      </c>
      <c r="BB96" s="572">
        <v>10166.02</v>
      </c>
      <c r="BC96" s="572">
        <v>0</v>
      </c>
      <c r="BD96" s="572">
        <v>10885.74</v>
      </c>
      <c r="BE96" s="572">
        <v>11605.45</v>
      </c>
      <c r="BF96" s="572">
        <v>0</v>
      </c>
      <c r="BG96" s="572">
        <v>12360.62</v>
      </c>
      <c r="BH96" s="572">
        <v>12785.89</v>
      </c>
      <c r="BI96" s="572">
        <v>0</v>
      </c>
      <c r="BJ96" s="572">
        <v>13785.05</v>
      </c>
      <c r="BK96" s="572">
        <v>14412.08</v>
      </c>
      <c r="BL96" s="572">
        <v>0</v>
      </c>
      <c r="BM96" s="572">
        <v>0</v>
      </c>
    </row>
    <row r="97" spans="1:65" ht="14.1" customHeight="1" x14ac:dyDescent="0.2">
      <c r="A97" s="573">
        <v>629</v>
      </c>
      <c r="B97" s="794" t="str">
        <f t="shared" si="67"/>
        <v xml:space="preserve"> </v>
      </c>
      <c r="C97" s="794" t="str">
        <f t="shared" si="68"/>
        <v xml:space="preserve"> </v>
      </c>
      <c r="D97" s="794" t="str">
        <f t="shared" si="69"/>
        <v xml:space="preserve"> </v>
      </c>
      <c r="E97" s="794">
        <f t="shared" si="70"/>
        <v>5759.11</v>
      </c>
      <c r="F97" s="794" t="str">
        <f t="shared" si="71"/>
        <v xml:space="preserve"> </v>
      </c>
      <c r="G97" s="794">
        <f t="shared" si="72"/>
        <v>6196.66</v>
      </c>
      <c r="H97" s="794" t="str">
        <f t="shared" si="73"/>
        <v xml:space="preserve"> </v>
      </c>
      <c r="I97" s="794">
        <f t="shared" si="74"/>
        <v>6605.6</v>
      </c>
      <c r="J97" s="794">
        <f t="shared" si="75"/>
        <v>6908.21</v>
      </c>
      <c r="K97" s="794">
        <f t="shared" si="76"/>
        <v>7218.99</v>
      </c>
      <c r="L97" s="794" t="str">
        <f t="shared" si="77"/>
        <v xml:space="preserve"> </v>
      </c>
      <c r="M97" s="794">
        <f t="shared" si="78"/>
        <v>7835.12</v>
      </c>
      <c r="N97" s="794" t="str">
        <f t="shared" si="79"/>
        <v xml:space="preserve"> </v>
      </c>
      <c r="O97" s="794">
        <f t="shared" si="80"/>
        <v>8459.41</v>
      </c>
      <c r="P97" s="794" t="str">
        <f t="shared" si="81"/>
        <v xml:space="preserve"> </v>
      </c>
      <c r="Q97" s="794">
        <f t="shared" si="82"/>
        <v>9125.9599999999991</v>
      </c>
      <c r="R97" s="794" t="str">
        <f t="shared" si="83"/>
        <v xml:space="preserve"> </v>
      </c>
      <c r="S97" s="794">
        <f t="shared" si="84"/>
        <v>9808.89</v>
      </c>
      <c r="T97" s="794" t="str">
        <f t="shared" si="85"/>
        <v xml:space="preserve"> </v>
      </c>
      <c r="U97" s="794" t="str">
        <f t="shared" si="86"/>
        <v xml:space="preserve"> </v>
      </c>
      <c r="V97" s="794" t="str">
        <f t="shared" si="87"/>
        <v xml:space="preserve"> </v>
      </c>
      <c r="W97" s="794" t="str">
        <f t="shared" si="88"/>
        <v xml:space="preserve"> </v>
      </c>
      <c r="X97" s="794" t="str">
        <f t="shared" si="89"/>
        <v xml:space="preserve"> </v>
      </c>
      <c r="Y97" s="794" t="str">
        <f t="shared" si="90"/>
        <v xml:space="preserve"> </v>
      </c>
      <c r="Z97" s="794">
        <f t="shared" si="91"/>
        <v>12817.24</v>
      </c>
      <c r="AA97" s="794" t="str">
        <f t="shared" si="92"/>
        <v xml:space="preserve"> </v>
      </c>
      <c r="AB97" s="794" t="str">
        <f t="shared" si="93"/>
        <v xml:space="preserve"> </v>
      </c>
      <c r="AC97" s="794" t="str">
        <f t="shared" si="94"/>
        <v xml:space="preserve"> </v>
      </c>
      <c r="AD97" s="794" t="str">
        <f t="shared" si="95"/>
        <v xml:space="preserve"> </v>
      </c>
      <c r="AE97" s="794" t="str">
        <f t="shared" si="96"/>
        <v xml:space="preserve"> </v>
      </c>
      <c r="AF97" s="794" t="str">
        <f t="shared" si="97"/>
        <v xml:space="preserve"> </v>
      </c>
      <c r="AG97" s="574"/>
      <c r="AH97" s="586">
        <v>629</v>
      </c>
      <c r="AI97" s="572">
        <v>0</v>
      </c>
      <c r="AJ97" s="572">
        <v>0</v>
      </c>
      <c r="AK97" s="572">
        <v>0</v>
      </c>
      <c r="AL97" s="572">
        <v>5759.11</v>
      </c>
      <c r="AM97" s="572">
        <v>0</v>
      </c>
      <c r="AN97" s="572">
        <v>6196.66</v>
      </c>
      <c r="AO97" s="572">
        <v>0</v>
      </c>
      <c r="AP97" s="572">
        <v>6605.6</v>
      </c>
      <c r="AQ97" s="572">
        <v>6908.21</v>
      </c>
      <c r="AR97" s="572">
        <v>7218.99</v>
      </c>
      <c r="AS97" s="572">
        <v>0</v>
      </c>
      <c r="AT97" s="572">
        <v>7835.12</v>
      </c>
      <c r="AU97" s="572">
        <v>0</v>
      </c>
      <c r="AV97" s="572">
        <v>8459.41</v>
      </c>
      <c r="AW97" s="572">
        <v>0</v>
      </c>
      <c r="AX97" s="572">
        <v>9125.9599999999991</v>
      </c>
      <c r="AY97" s="572">
        <v>0</v>
      </c>
      <c r="AZ97" s="572">
        <v>9808.89</v>
      </c>
      <c r="BA97" s="572">
        <v>0</v>
      </c>
      <c r="BB97" s="572">
        <v>0</v>
      </c>
      <c r="BC97" s="572">
        <v>0</v>
      </c>
      <c r="BD97" s="572">
        <v>0</v>
      </c>
      <c r="BE97" s="572">
        <v>0</v>
      </c>
      <c r="BF97" s="572">
        <v>0</v>
      </c>
      <c r="BG97" s="572">
        <v>12817.24</v>
      </c>
      <c r="BH97" s="572">
        <v>0</v>
      </c>
      <c r="BI97" s="572">
        <v>0</v>
      </c>
      <c r="BJ97" s="572">
        <v>0</v>
      </c>
      <c r="BK97" s="572">
        <v>0</v>
      </c>
      <c r="BL97" s="572">
        <v>0</v>
      </c>
      <c r="BM97" s="572">
        <v>0</v>
      </c>
    </row>
    <row r="98" spans="1:65" ht="14.1" customHeight="1" x14ac:dyDescent="0.2">
      <c r="A98" s="573">
        <v>660</v>
      </c>
      <c r="B98" s="794" t="str">
        <f t="shared" si="67"/>
        <v xml:space="preserve"> </v>
      </c>
      <c r="C98" s="794" t="str">
        <f t="shared" si="68"/>
        <v xml:space="preserve"> </v>
      </c>
      <c r="D98" s="794">
        <f t="shared" si="69"/>
        <v>5517.83</v>
      </c>
      <c r="E98" s="794">
        <f t="shared" si="70"/>
        <v>6169.4</v>
      </c>
      <c r="F98" s="794" t="str">
        <f t="shared" si="71"/>
        <v xml:space="preserve"> </v>
      </c>
      <c r="G98" s="794">
        <f t="shared" si="72"/>
        <v>6609.69</v>
      </c>
      <c r="H98" s="794">
        <f t="shared" si="73"/>
        <v>6710.55</v>
      </c>
      <c r="I98" s="794">
        <f t="shared" si="74"/>
        <v>7024.07</v>
      </c>
      <c r="J98" s="794">
        <f t="shared" si="75"/>
        <v>7359.39</v>
      </c>
      <c r="K98" s="794">
        <f t="shared" si="76"/>
        <v>7686.52</v>
      </c>
      <c r="L98" s="794">
        <f t="shared" si="77"/>
        <v>8013.67</v>
      </c>
      <c r="M98" s="794">
        <f t="shared" si="78"/>
        <v>8332.64</v>
      </c>
      <c r="N98" s="794" t="str">
        <f t="shared" si="79"/>
        <v xml:space="preserve"> </v>
      </c>
      <c r="O98" s="794">
        <f t="shared" si="80"/>
        <v>8996.4699999999993</v>
      </c>
      <c r="P98" s="794" t="str">
        <f t="shared" si="81"/>
        <v xml:space="preserve"> </v>
      </c>
      <c r="Q98" s="794">
        <f t="shared" si="82"/>
        <v>9686.2000000000007</v>
      </c>
      <c r="R98" s="794">
        <f t="shared" si="83"/>
        <v>10095.129999999999</v>
      </c>
      <c r="S98" s="794">
        <f t="shared" si="84"/>
        <v>10435.91</v>
      </c>
      <c r="T98" s="794" t="str">
        <f t="shared" si="85"/>
        <v xml:space="preserve"> </v>
      </c>
      <c r="U98" s="794" t="str">
        <f t="shared" si="86"/>
        <v xml:space="preserve"> </v>
      </c>
      <c r="V98" s="794" t="str">
        <f t="shared" si="87"/>
        <v xml:space="preserve"> </v>
      </c>
      <c r="W98" s="794">
        <f t="shared" si="88"/>
        <v>11869.9</v>
      </c>
      <c r="X98" s="794">
        <f t="shared" si="89"/>
        <v>12589.62</v>
      </c>
      <c r="Y98" s="794" t="str">
        <f t="shared" si="90"/>
        <v xml:space="preserve"> </v>
      </c>
      <c r="Z98" s="794" t="str">
        <f t="shared" si="91"/>
        <v xml:space="preserve"> </v>
      </c>
      <c r="AA98" s="794" t="str">
        <f t="shared" si="92"/>
        <v xml:space="preserve"> </v>
      </c>
      <c r="AB98" s="794" t="str">
        <f t="shared" si="93"/>
        <v xml:space="preserve"> </v>
      </c>
      <c r="AC98" s="794" t="str">
        <f t="shared" si="94"/>
        <v xml:space="preserve"> </v>
      </c>
      <c r="AD98" s="794" t="str">
        <f t="shared" si="95"/>
        <v xml:space="preserve"> </v>
      </c>
      <c r="AE98" s="794" t="str">
        <f t="shared" si="96"/>
        <v xml:space="preserve"> </v>
      </c>
      <c r="AF98" s="794" t="str">
        <f t="shared" si="97"/>
        <v xml:space="preserve"> </v>
      </c>
      <c r="AG98" s="574"/>
      <c r="AH98" s="586">
        <v>660</v>
      </c>
      <c r="AI98" s="572">
        <v>0</v>
      </c>
      <c r="AJ98" s="572">
        <v>0</v>
      </c>
      <c r="AK98" s="572">
        <v>5517.83</v>
      </c>
      <c r="AL98" s="572">
        <v>6169.4</v>
      </c>
      <c r="AM98" s="572">
        <v>0</v>
      </c>
      <c r="AN98" s="572">
        <v>6609.69</v>
      </c>
      <c r="AO98" s="572">
        <v>6710.55</v>
      </c>
      <c r="AP98" s="572">
        <v>7024.07</v>
      </c>
      <c r="AQ98" s="572">
        <v>7359.39</v>
      </c>
      <c r="AR98" s="572">
        <v>7686.52</v>
      </c>
      <c r="AS98" s="572">
        <v>8013.67</v>
      </c>
      <c r="AT98" s="572">
        <v>8332.64</v>
      </c>
      <c r="AU98" s="572">
        <v>0</v>
      </c>
      <c r="AV98" s="572">
        <v>8996.4699999999993</v>
      </c>
      <c r="AW98" s="572">
        <v>0</v>
      </c>
      <c r="AX98" s="572">
        <v>9686.2000000000007</v>
      </c>
      <c r="AY98" s="572">
        <v>10095.129999999999</v>
      </c>
      <c r="AZ98" s="572">
        <v>10435.91</v>
      </c>
      <c r="BA98" s="572">
        <v>0</v>
      </c>
      <c r="BB98" s="572">
        <v>0</v>
      </c>
      <c r="BC98" s="572">
        <v>0</v>
      </c>
      <c r="BD98" s="572">
        <v>11869.9</v>
      </c>
      <c r="BE98" s="572">
        <v>12589.62</v>
      </c>
      <c r="BF98" s="572">
        <v>0</v>
      </c>
      <c r="BG98" s="572">
        <v>0</v>
      </c>
      <c r="BH98" s="572">
        <v>0</v>
      </c>
      <c r="BI98" s="572">
        <v>0</v>
      </c>
      <c r="BJ98" s="572">
        <v>0</v>
      </c>
      <c r="BK98" s="572">
        <v>0</v>
      </c>
      <c r="BL98" s="572">
        <v>0</v>
      </c>
      <c r="BM98" s="572">
        <v>0</v>
      </c>
    </row>
    <row r="99" spans="1:65" ht="14.1" customHeight="1" x14ac:dyDescent="0.2">
      <c r="A99" s="573">
        <v>712</v>
      </c>
      <c r="B99" s="794" t="str">
        <f t="shared" si="67"/>
        <v xml:space="preserve"> </v>
      </c>
      <c r="C99" s="794" t="str">
        <f t="shared" si="68"/>
        <v xml:space="preserve"> </v>
      </c>
      <c r="D99" s="794">
        <f t="shared" si="69"/>
        <v>6155.77</v>
      </c>
      <c r="E99" s="794">
        <f t="shared" si="70"/>
        <v>6901.38</v>
      </c>
      <c r="F99" s="794" t="str">
        <f t="shared" si="71"/>
        <v xml:space="preserve"> </v>
      </c>
      <c r="G99" s="794">
        <f t="shared" si="72"/>
        <v>7368.94</v>
      </c>
      <c r="H99" s="794">
        <f t="shared" si="73"/>
        <v>7443.9</v>
      </c>
      <c r="I99" s="794">
        <f t="shared" si="74"/>
        <v>7818.76</v>
      </c>
      <c r="J99" s="794">
        <f t="shared" si="75"/>
        <v>8111.82</v>
      </c>
      <c r="K99" s="794">
        <f t="shared" si="76"/>
        <v>8455.32</v>
      </c>
      <c r="L99" s="794" t="str">
        <f t="shared" si="77"/>
        <v xml:space="preserve"> </v>
      </c>
      <c r="M99" s="794">
        <f t="shared" si="78"/>
        <v>9150.49</v>
      </c>
      <c r="N99" s="794" t="str">
        <f t="shared" si="79"/>
        <v xml:space="preserve"> </v>
      </c>
      <c r="O99" s="794">
        <f t="shared" si="80"/>
        <v>9863.39</v>
      </c>
      <c r="P99" s="794" t="str">
        <f t="shared" si="81"/>
        <v xml:space="preserve"> </v>
      </c>
      <c r="Q99" s="794">
        <f t="shared" si="82"/>
        <v>10581.75</v>
      </c>
      <c r="R99" s="794">
        <f t="shared" si="83"/>
        <v>10945.7</v>
      </c>
      <c r="S99" s="794">
        <f t="shared" si="84"/>
        <v>11319.21</v>
      </c>
      <c r="T99" s="794">
        <f t="shared" si="85"/>
        <v>11685.88</v>
      </c>
      <c r="U99" s="794">
        <f t="shared" si="86"/>
        <v>12051.18</v>
      </c>
      <c r="V99" s="794" t="str">
        <f t="shared" si="87"/>
        <v xml:space="preserve"> </v>
      </c>
      <c r="W99" s="794">
        <f t="shared" si="88"/>
        <v>12862.23</v>
      </c>
      <c r="X99" s="794" t="str">
        <f t="shared" si="89"/>
        <v xml:space="preserve"> </v>
      </c>
      <c r="Y99" s="794" t="str">
        <f t="shared" si="90"/>
        <v xml:space="preserve"> </v>
      </c>
      <c r="Z99" s="794" t="str">
        <f t="shared" si="91"/>
        <v xml:space="preserve"> </v>
      </c>
      <c r="AA99" s="794" t="str">
        <f t="shared" si="92"/>
        <v xml:space="preserve"> </v>
      </c>
      <c r="AB99" s="794" t="str">
        <f t="shared" si="93"/>
        <v xml:space="preserve"> </v>
      </c>
      <c r="AC99" s="794" t="str">
        <f t="shared" si="94"/>
        <v xml:space="preserve"> </v>
      </c>
      <c r="AD99" s="794" t="str">
        <f t="shared" si="95"/>
        <v xml:space="preserve"> </v>
      </c>
      <c r="AE99" s="794" t="str">
        <f t="shared" si="96"/>
        <v xml:space="preserve"> </v>
      </c>
      <c r="AF99" s="794" t="str">
        <f t="shared" si="97"/>
        <v xml:space="preserve"> </v>
      </c>
      <c r="AG99" s="574"/>
      <c r="AH99" s="586">
        <v>712</v>
      </c>
      <c r="AI99" s="572">
        <v>0</v>
      </c>
      <c r="AJ99" s="572">
        <v>0</v>
      </c>
      <c r="AK99" s="572">
        <v>6155.77</v>
      </c>
      <c r="AL99" s="572">
        <v>6901.38</v>
      </c>
      <c r="AM99" s="572">
        <v>0</v>
      </c>
      <c r="AN99" s="572">
        <v>7368.94</v>
      </c>
      <c r="AO99" s="572">
        <v>7443.9</v>
      </c>
      <c r="AP99" s="572">
        <v>7818.76</v>
      </c>
      <c r="AQ99" s="572">
        <v>8111.82</v>
      </c>
      <c r="AR99" s="572">
        <v>8455.32</v>
      </c>
      <c r="AS99" s="572">
        <v>0</v>
      </c>
      <c r="AT99" s="572">
        <v>9150.49</v>
      </c>
      <c r="AU99" s="572">
        <v>0</v>
      </c>
      <c r="AV99" s="572">
        <v>9863.39</v>
      </c>
      <c r="AW99" s="572">
        <v>0</v>
      </c>
      <c r="AX99" s="572">
        <v>10581.75</v>
      </c>
      <c r="AY99" s="572">
        <v>10945.7</v>
      </c>
      <c r="AZ99" s="572">
        <v>11319.21</v>
      </c>
      <c r="BA99" s="572">
        <v>11685.88</v>
      </c>
      <c r="BB99" s="572">
        <v>12051.18</v>
      </c>
      <c r="BC99" s="572">
        <v>0</v>
      </c>
      <c r="BD99" s="572">
        <v>12862.23</v>
      </c>
      <c r="BE99" s="572">
        <v>0</v>
      </c>
      <c r="BF99" s="572">
        <v>0</v>
      </c>
      <c r="BG99" s="572">
        <v>0</v>
      </c>
      <c r="BH99" s="572">
        <v>0</v>
      </c>
      <c r="BI99" s="572">
        <v>0</v>
      </c>
      <c r="BJ99" s="572">
        <v>0</v>
      </c>
      <c r="BK99" s="572">
        <v>0</v>
      </c>
      <c r="BL99" s="572">
        <v>0</v>
      </c>
      <c r="BM99" s="572">
        <v>0</v>
      </c>
    </row>
    <row r="100" spans="1:65" ht="14.1" customHeight="1" x14ac:dyDescent="0.2">
      <c r="A100" s="573">
        <v>734</v>
      </c>
      <c r="B100" s="794" t="str">
        <f t="shared" si="67"/>
        <v xml:space="preserve"> </v>
      </c>
      <c r="C100" s="794" t="str">
        <f t="shared" si="68"/>
        <v xml:space="preserve"> </v>
      </c>
      <c r="D100" s="794" t="str">
        <f t="shared" si="69"/>
        <v xml:space="preserve"> </v>
      </c>
      <c r="E100" s="794" t="str">
        <f t="shared" si="70"/>
        <v xml:space="preserve"> </v>
      </c>
      <c r="F100" s="794" t="str">
        <f t="shared" si="71"/>
        <v xml:space="preserve"> </v>
      </c>
      <c r="G100" s="794" t="str">
        <f t="shared" si="72"/>
        <v xml:space="preserve"> </v>
      </c>
      <c r="H100" s="794" t="str">
        <f t="shared" si="73"/>
        <v xml:space="preserve"> </v>
      </c>
      <c r="I100" s="794" t="str">
        <f t="shared" si="74"/>
        <v xml:space="preserve"> </v>
      </c>
      <c r="J100" s="794" t="str">
        <f t="shared" si="75"/>
        <v xml:space="preserve"> </v>
      </c>
      <c r="K100" s="794" t="str">
        <f t="shared" si="76"/>
        <v xml:space="preserve"> </v>
      </c>
      <c r="L100" s="794" t="str">
        <f t="shared" si="77"/>
        <v xml:space="preserve"> </v>
      </c>
      <c r="M100" s="794" t="str">
        <f t="shared" si="78"/>
        <v xml:space="preserve"> </v>
      </c>
      <c r="N100" s="794" t="str">
        <f t="shared" si="79"/>
        <v xml:space="preserve"> </v>
      </c>
      <c r="O100" s="794" t="str">
        <f t="shared" si="80"/>
        <v xml:space="preserve"> </v>
      </c>
      <c r="P100" s="794" t="str">
        <f t="shared" si="81"/>
        <v xml:space="preserve"> </v>
      </c>
      <c r="Q100" s="794" t="str">
        <f t="shared" si="82"/>
        <v xml:space="preserve"> </v>
      </c>
      <c r="R100" s="794" t="str">
        <f t="shared" si="83"/>
        <v xml:space="preserve"> </v>
      </c>
      <c r="S100" s="794">
        <f t="shared" si="84"/>
        <v>11729.49</v>
      </c>
      <c r="T100" s="794" t="str">
        <f t="shared" si="85"/>
        <v xml:space="preserve"> </v>
      </c>
      <c r="U100" s="794" t="str">
        <f t="shared" si="86"/>
        <v xml:space="preserve"> </v>
      </c>
      <c r="V100" s="794" t="str">
        <f t="shared" si="87"/>
        <v xml:space="preserve"> </v>
      </c>
      <c r="W100" s="794" t="str">
        <f t="shared" si="88"/>
        <v xml:space="preserve"> </v>
      </c>
      <c r="X100" s="794" t="str">
        <f t="shared" si="89"/>
        <v xml:space="preserve"> </v>
      </c>
      <c r="Y100" s="794" t="str">
        <f t="shared" si="90"/>
        <v xml:space="preserve"> </v>
      </c>
      <c r="Z100" s="794" t="str">
        <f t="shared" si="91"/>
        <v xml:space="preserve"> </v>
      </c>
      <c r="AA100" s="794" t="str">
        <f t="shared" si="92"/>
        <v xml:space="preserve"> </v>
      </c>
      <c r="AB100" s="794" t="str">
        <f t="shared" si="93"/>
        <v xml:space="preserve"> </v>
      </c>
      <c r="AC100" s="794" t="str">
        <f t="shared" si="94"/>
        <v xml:space="preserve"> </v>
      </c>
      <c r="AD100" s="794" t="str">
        <f t="shared" si="95"/>
        <v xml:space="preserve"> </v>
      </c>
      <c r="AE100" s="794" t="str">
        <f t="shared" si="96"/>
        <v xml:space="preserve"> </v>
      </c>
      <c r="AF100" s="794" t="str">
        <f t="shared" si="97"/>
        <v xml:space="preserve"> </v>
      </c>
      <c r="AG100" s="574"/>
      <c r="AH100" s="586">
        <v>734</v>
      </c>
      <c r="AI100" s="572">
        <v>0</v>
      </c>
      <c r="AJ100" s="572">
        <v>0</v>
      </c>
      <c r="AK100" s="572">
        <v>0</v>
      </c>
      <c r="AL100" s="572">
        <v>0</v>
      </c>
      <c r="AM100" s="572">
        <v>0</v>
      </c>
      <c r="AN100" s="572">
        <v>0</v>
      </c>
      <c r="AO100" s="572">
        <v>0</v>
      </c>
      <c r="AP100" s="572">
        <v>0</v>
      </c>
      <c r="AQ100" s="572">
        <v>0</v>
      </c>
      <c r="AR100" s="572">
        <v>0</v>
      </c>
      <c r="AS100" s="572">
        <v>0</v>
      </c>
      <c r="AT100" s="572">
        <v>0</v>
      </c>
      <c r="AU100" s="572">
        <v>0</v>
      </c>
      <c r="AV100" s="572">
        <v>0</v>
      </c>
      <c r="AW100" s="572">
        <v>0</v>
      </c>
      <c r="AX100" s="572">
        <v>0</v>
      </c>
      <c r="AY100" s="572">
        <v>0</v>
      </c>
      <c r="AZ100" s="572">
        <v>11729.49</v>
      </c>
      <c r="BA100" s="572">
        <v>0</v>
      </c>
      <c r="BB100" s="572">
        <v>0</v>
      </c>
      <c r="BC100" s="572">
        <v>0</v>
      </c>
      <c r="BD100" s="572">
        <v>0</v>
      </c>
      <c r="BE100" s="572">
        <v>0</v>
      </c>
      <c r="BF100" s="572">
        <v>0</v>
      </c>
      <c r="BG100" s="572">
        <v>0</v>
      </c>
      <c r="BH100" s="572">
        <v>0</v>
      </c>
      <c r="BI100" s="572">
        <v>0</v>
      </c>
      <c r="BJ100" s="572">
        <v>0</v>
      </c>
      <c r="BK100" s="572">
        <v>0</v>
      </c>
      <c r="BL100" s="572">
        <v>0</v>
      </c>
      <c r="BM100" s="572">
        <v>0</v>
      </c>
    </row>
    <row r="101" spans="1:65" ht="14.1" customHeight="1" x14ac:dyDescent="0.2">
      <c r="A101" s="573">
        <v>762</v>
      </c>
      <c r="B101" s="794" t="str">
        <f t="shared" si="67"/>
        <v xml:space="preserve"> </v>
      </c>
      <c r="C101" s="794" t="str">
        <f t="shared" si="68"/>
        <v xml:space="preserve"> </v>
      </c>
      <c r="D101" s="794">
        <f t="shared" si="69"/>
        <v>6844.12</v>
      </c>
      <c r="E101" s="794">
        <f t="shared" si="70"/>
        <v>7573.38</v>
      </c>
      <c r="F101" s="794" t="str">
        <f t="shared" si="71"/>
        <v xml:space="preserve"> </v>
      </c>
      <c r="G101" s="794">
        <f t="shared" si="72"/>
        <v>8076.39</v>
      </c>
      <c r="H101" s="794">
        <f t="shared" si="73"/>
        <v>8274.0300000000007</v>
      </c>
      <c r="I101" s="794">
        <f t="shared" si="74"/>
        <v>8520.76</v>
      </c>
      <c r="J101" s="794">
        <f t="shared" si="75"/>
        <v>8875.17</v>
      </c>
      <c r="K101" s="794">
        <f t="shared" si="76"/>
        <v>9239.11</v>
      </c>
      <c r="L101" s="794" t="str">
        <f t="shared" si="77"/>
        <v xml:space="preserve"> </v>
      </c>
      <c r="M101" s="794">
        <f t="shared" si="78"/>
        <v>9972.4500000000007</v>
      </c>
      <c r="N101" s="794" t="str">
        <f t="shared" si="79"/>
        <v xml:space="preserve"> </v>
      </c>
      <c r="O101" s="794">
        <f t="shared" si="80"/>
        <v>10707.17</v>
      </c>
      <c r="P101" s="794" t="str">
        <f t="shared" si="81"/>
        <v xml:space="preserve"> </v>
      </c>
      <c r="Q101" s="794">
        <f t="shared" si="82"/>
        <v>11490.95</v>
      </c>
      <c r="R101" s="794">
        <f t="shared" si="83"/>
        <v>11893.07</v>
      </c>
      <c r="S101" s="794">
        <f t="shared" si="84"/>
        <v>12327.89</v>
      </c>
      <c r="T101" s="794">
        <f t="shared" si="85"/>
        <v>12731.38</v>
      </c>
      <c r="U101" s="794" t="str">
        <f t="shared" si="86"/>
        <v xml:space="preserve"> </v>
      </c>
      <c r="V101" s="794" t="str">
        <f t="shared" si="87"/>
        <v xml:space="preserve"> </v>
      </c>
      <c r="W101" s="794" t="str">
        <f t="shared" si="88"/>
        <v xml:space="preserve"> </v>
      </c>
      <c r="X101" s="794" t="str">
        <f t="shared" si="89"/>
        <v xml:space="preserve"> </v>
      </c>
      <c r="Y101" s="794" t="str">
        <f t="shared" si="90"/>
        <v xml:space="preserve"> </v>
      </c>
      <c r="Z101" s="794" t="str">
        <f t="shared" si="91"/>
        <v xml:space="preserve"> </v>
      </c>
      <c r="AA101" s="794" t="str">
        <f t="shared" si="92"/>
        <v xml:space="preserve"> </v>
      </c>
      <c r="AB101" s="794" t="str">
        <f t="shared" si="93"/>
        <v xml:space="preserve"> </v>
      </c>
      <c r="AC101" s="794" t="str">
        <f t="shared" si="94"/>
        <v xml:space="preserve"> </v>
      </c>
      <c r="AD101" s="794" t="str">
        <f t="shared" si="95"/>
        <v xml:space="preserve"> </v>
      </c>
      <c r="AE101" s="794" t="str">
        <f t="shared" si="96"/>
        <v xml:space="preserve"> </v>
      </c>
      <c r="AF101" s="794" t="str">
        <f t="shared" si="97"/>
        <v xml:space="preserve"> </v>
      </c>
      <c r="AG101" s="574"/>
      <c r="AH101" s="586">
        <v>762</v>
      </c>
      <c r="AI101" s="572">
        <v>0</v>
      </c>
      <c r="AJ101" s="572">
        <v>0</v>
      </c>
      <c r="AK101" s="572">
        <v>6844.12</v>
      </c>
      <c r="AL101" s="572">
        <v>7573.38</v>
      </c>
      <c r="AM101" s="572">
        <v>0</v>
      </c>
      <c r="AN101" s="572">
        <v>8076.39</v>
      </c>
      <c r="AO101" s="572">
        <v>8274.0300000000007</v>
      </c>
      <c r="AP101" s="572">
        <v>8520.76</v>
      </c>
      <c r="AQ101" s="572">
        <v>8875.17</v>
      </c>
      <c r="AR101" s="572">
        <v>9239.11</v>
      </c>
      <c r="AS101" s="572">
        <v>0</v>
      </c>
      <c r="AT101" s="572">
        <v>9972.4500000000007</v>
      </c>
      <c r="AU101" s="572">
        <v>0</v>
      </c>
      <c r="AV101" s="572">
        <v>10707.17</v>
      </c>
      <c r="AW101" s="572">
        <v>0</v>
      </c>
      <c r="AX101" s="572">
        <v>11490.95</v>
      </c>
      <c r="AY101" s="572">
        <v>11893.07</v>
      </c>
      <c r="AZ101" s="572">
        <v>12327.89</v>
      </c>
      <c r="BA101" s="572">
        <v>12731.38</v>
      </c>
      <c r="BB101" s="572">
        <v>0</v>
      </c>
      <c r="BC101" s="572">
        <v>0</v>
      </c>
      <c r="BD101" s="572">
        <v>0</v>
      </c>
      <c r="BE101" s="572">
        <v>0</v>
      </c>
      <c r="BF101" s="572">
        <v>0</v>
      </c>
      <c r="BG101" s="572">
        <v>0</v>
      </c>
      <c r="BH101" s="572">
        <v>0</v>
      </c>
      <c r="BI101" s="572">
        <v>0</v>
      </c>
      <c r="BJ101" s="572">
        <v>0</v>
      </c>
      <c r="BK101" s="572">
        <v>0</v>
      </c>
      <c r="BL101" s="572">
        <v>0</v>
      </c>
      <c r="BM101" s="572">
        <v>0</v>
      </c>
    </row>
    <row r="102" spans="1:65" ht="14.1" customHeight="1" x14ac:dyDescent="0.2">
      <c r="A102" s="573">
        <v>813</v>
      </c>
      <c r="B102" s="794" t="str">
        <f t="shared" si="67"/>
        <v xml:space="preserve"> </v>
      </c>
      <c r="C102" s="794" t="str">
        <f t="shared" si="68"/>
        <v xml:space="preserve"> </v>
      </c>
      <c r="D102" s="794">
        <f t="shared" si="69"/>
        <v>7558.4</v>
      </c>
      <c r="E102" s="794">
        <f t="shared" si="70"/>
        <v>8353.09</v>
      </c>
      <c r="F102" s="794" t="str">
        <f t="shared" si="71"/>
        <v xml:space="preserve"> </v>
      </c>
      <c r="G102" s="794">
        <f t="shared" si="72"/>
        <v>8865.61</v>
      </c>
      <c r="H102" s="794">
        <f t="shared" si="73"/>
        <v>8969.2099999999991</v>
      </c>
      <c r="I102" s="794">
        <f t="shared" si="74"/>
        <v>9341.35</v>
      </c>
      <c r="J102" s="794">
        <f t="shared" si="75"/>
        <v>9713.4599999999991</v>
      </c>
      <c r="K102" s="794">
        <f t="shared" si="76"/>
        <v>10092.4</v>
      </c>
      <c r="L102" s="794" t="str">
        <f t="shared" si="77"/>
        <v xml:space="preserve"> </v>
      </c>
      <c r="M102" s="794">
        <f t="shared" si="78"/>
        <v>10868.01</v>
      </c>
      <c r="N102" s="794" t="str">
        <f t="shared" si="79"/>
        <v xml:space="preserve"> </v>
      </c>
      <c r="O102" s="794">
        <f t="shared" si="80"/>
        <v>11662.71</v>
      </c>
      <c r="P102" s="794" t="str">
        <f t="shared" si="81"/>
        <v xml:space="preserve"> </v>
      </c>
      <c r="Q102" s="794" t="str">
        <f t="shared" si="82"/>
        <v xml:space="preserve"> </v>
      </c>
      <c r="R102" s="794" t="str">
        <f t="shared" si="83"/>
        <v xml:space="preserve"> </v>
      </c>
      <c r="S102" s="794" t="str">
        <f t="shared" si="84"/>
        <v xml:space="preserve"> </v>
      </c>
      <c r="T102" s="794" t="str">
        <f t="shared" si="85"/>
        <v xml:space="preserve"> </v>
      </c>
      <c r="U102" s="794" t="str">
        <f t="shared" si="86"/>
        <v xml:space="preserve"> </v>
      </c>
      <c r="V102" s="794" t="str">
        <f t="shared" si="87"/>
        <v xml:space="preserve"> </v>
      </c>
      <c r="W102" s="794" t="str">
        <f t="shared" si="88"/>
        <v xml:space="preserve"> </v>
      </c>
      <c r="X102" s="794" t="str">
        <f t="shared" si="89"/>
        <v xml:space="preserve"> </v>
      </c>
      <c r="Y102" s="794" t="str">
        <f t="shared" si="90"/>
        <v xml:space="preserve"> </v>
      </c>
      <c r="Z102" s="794" t="str">
        <f t="shared" si="91"/>
        <v xml:space="preserve"> </v>
      </c>
      <c r="AA102" s="794" t="str">
        <f t="shared" si="92"/>
        <v xml:space="preserve"> </v>
      </c>
      <c r="AB102" s="794" t="str">
        <f t="shared" si="93"/>
        <v xml:space="preserve"> </v>
      </c>
      <c r="AC102" s="794" t="str">
        <f t="shared" si="94"/>
        <v xml:space="preserve"> </v>
      </c>
      <c r="AD102" s="794" t="str">
        <f t="shared" si="95"/>
        <v xml:space="preserve"> </v>
      </c>
      <c r="AE102" s="794" t="str">
        <f t="shared" si="96"/>
        <v xml:space="preserve"> </v>
      </c>
      <c r="AF102" s="794" t="str">
        <f t="shared" si="97"/>
        <v xml:space="preserve"> </v>
      </c>
      <c r="AG102" s="574"/>
      <c r="AH102" s="586">
        <v>813</v>
      </c>
      <c r="AI102" s="572">
        <v>0</v>
      </c>
      <c r="AJ102" s="572">
        <v>0</v>
      </c>
      <c r="AK102" s="572">
        <v>7558.4</v>
      </c>
      <c r="AL102" s="572">
        <v>8353.09</v>
      </c>
      <c r="AM102" s="572">
        <v>0</v>
      </c>
      <c r="AN102" s="572">
        <v>8865.61</v>
      </c>
      <c r="AO102" s="572">
        <v>8969.2099999999991</v>
      </c>
      <c r="AP102" s="572">
        <v>9341.35</v>
      </c>
      <c r="AQ102" s="572">
        <v>9713.4599999999991</v>
      </c>
      <c r="AR102" s="572">
        <v>10092.4</v>
      </c>
      <c r="AS102" s="572">
        <v>0</v>
      </c>
      <c r="AT102" s="572">
        <v>10868.01</v>
      </c>
      <c r="AU102" s="572">
        <v>0</v>
      </c>
      <c r="AV102" s="572">
        <v>11662.71</v>
      </c>
      <c r="AW102" s="572">
        <v>0</v>
      </c>
      <c r="AX102" s="572">
        <v>0</v>
      </c>
      <c r="AY102" s="572">
        <v>0</v>
      </c>
      <c r="AZ102" s="572">
        <v>0</v>
      </c>
      <c r="BA102" s="572">
        <v>0</v>
      </c>
      <c r="BB102" s="572">
        <v>0</v>
      </c>
      <c r="BC102" s="572">
        <v>0</v>
      </c>
      <c r="BD102" s="572">
        <v>0</v>
      </c>
      <c r="BE102" s="572">
        <v>0</v>
      </c>
      <c r="BF102" s="572">
        <v>0</v>
      </c>
      <c r="BG102" s="572">
        <v>0</v>
      </c>
      <c r="BH102" s="572">
        <v>0</v>
      </c>
      <c r="BI102" s="572">
        <v>0</v>
      </c>
      <c r="BJ102" s="572">
        <v>0</v>
      </c>
      <c r="BK102" s="572">
        <v>0</v>
      </c>
      <c r="BL102" s="572">
        <v>0</v>
      </c>
      <c r="BM102" s="572">
        <v>0</v>
      </c>
    </row>
    <row r="103" spans="1:65" ht="14.1" customHeight="1" x14ac:dyDescent="0.2">
      <c r="A103" s="573">
        <v>864</v>
      </c>
      <c r="B103" s="794" t="str">
        <f t="shared" si="67"/>
        <v xml:space="preserve"> </v>
      </c>
      <c r="C103" s="794" t="str">
        <f t="shared" si="68"/>
        <v xml:space="preserve"> </v>
      </c>
      <c r="D103" s="794">
        <f t="shared" si="69"/>
        <v>8633.9</v>
      </c>
      <c r="E103" s="794">
        <f t="shared" si="70"/>
        <v>9180.5</v>
      </c>
      <c r="F103" s="794" t="str">
        <f t="shared" si="71"/>
        <v xml:space="preserve"> </v>
      </c>
      <c r="G103" s="794">
        <f t="shared" si="72"/>
        <v>9702.5499999999993</v>
      </c>
      <c r="H103" s="794" t="str">
        <f t="shared" si="73"/>
        <v xml:space="preserve"> </v>
      </c>
      <c r="I103" s="794" t="str">
        <f t="shared" si="74"/>
        <v xml:space="preserve"> </v>
      </c>
      <c r="J103" s="794" t="str">
        <f t="shared" si="75"/>
        <v xml:space="preserve"> </v>
      </c>
      <c r="K103" s="794" t="str">
        <f t="shared" si="76"/>
        <v xml:space="preserve"> </v>
      </c>
      <c r="L103" s="794" t="str">
        <f t="shared" si="77"/>
        <v xml:space="preserve"> </v>
      </c>
      <c r="M103" s="794" t="str">
        <f t="shared" si="78"/>
        <v xml:space="preserve"> </v>
      </c>
      <c r="N103" s="794" t="str">
        <f t="shared" si="79"/>
        <v xml:space="preserve"> </v>
      </c>
      <c r="O103" s="794" t="str">
        <f t="shared" si="80"/>
        <v xml:space="preserve"> </v>
      </c>
      <c r="P103" s="794" t="str">
        <f t="shared" si="81"/>
        <v xml:space="preserve"> </v>
      </c>
      <c r="Q103" s="794" t="str">
        <f t="shared" si="82"/>
        <v xml:space="preserve"> </v>
      </c>
      <c r="R103" s="794" t="str">
        <f t="shared" si="83"/>
        <v xml:space="preserve"> </v>
      </c>
      <c r="S103" s="794" t="str">
        <f t="shared" si="84"/>
        <v xml:space="preserve"> </v>
      </c>
      <c r="T103" s="794" t="str">
        <f t="shared" si="85"/>
        <v xml:space="preserve"> </v>
      </c>
      <c r="U103" s="794" t="str">
        <f t="shared" si="86"/>
        <v xml:space="preserve"> </v>
      </c>
      <c r="V103" s="794" t="str">
        <f t="shared" si="87"/>
        <v xml:space="preserve"> </v>
      </c>
      <c r="W103" s="794" t="str">
        <f t="shared" si="88"/>
        <v xml:space="preserve"> </v>
      </c>
      <c r="X103" s="794" t="str">
        <f t="shared" si="89"/>
        <v xml:space="preserve"> </v>
      </c>
      <c r="Y103" s="794" t="str">
        <f t="shared" si="90"/>
        <v xml:space="preserve"> </v>
      </c>
      <c r="Z103" s="794" t="str">
        <f t="shared" si="91"/>
        <v xml:space="preserve"> </v>
      </c>
      <c r="AA103" s="794" t="str">
        <f t="shared" si="92"/>
        <v xml:space="preserve"> </v>
      </c>
      <c r="AB103" s="794" t="str">
        <f t="shared" si="93"/>
        <v xml:space="preserve"> </v>
      </c>
      <c r="AC103" s="794" t="str">
        <f t="shared" si="94"/>
        <v xml:space="preserve"> </v>
      </c>
      <c r="AD103" s="794" t="str">
        <f t="shared" si="95"/>
        <v xml:space="preserve"> </v>
      </c>
      <c r="AE103" s="794" t="str">
        <f t="shared" si="96"/>
        <v xml:space="preserve"> </v>
      </c>
      <c r="AF103" s="794" t="str">
        <f t="shared" si="97"/>
        <v xml:space="preserve"> </v>
      </c>
      <c r="AG103" s="574"/>
      <c r="AH103" s="586">
        <v>864</v>
      </c>
      <c r="AI103" s="572">
        <v>0</v>
      </c>
      <c r="AJ103" s="572">
        <v>0</v>
      </c>
      <c r="AK103" s="572">
        <v>8633.9</v>
      </c>
      <c r="AL103" s="572">
        <v>9180.5</v>
      </c>
      <c r="AM103" s="572">
        <v>0</v>
      </c>
      <c r="AN103" s="572">
        <v>9702.5499999999993</v>
      </c>
      <c r="AO103" s="572">
        <v>0</v>
      </c>
      <c r="AP103" s="572">
        <v>0</v>
      </c>
      <c r="AQ103" s="572">
        <v>0</v>
      </c>
      <c r="AR103" s="572">
        <v>0</v>
      </c>
      <c r="AS103" s="572">
        <v>0</v>
      </c>
      <c r="AT103" s="572">
        <v>0</v>
      </c>
      <c r="AU103" s="572">
        <v>0</v>
      </c>
      <c r="AV103" s="572">
        <v>0</v>
      </c>
      <c r="AW103" s="572">
        <v>0</v>
      </c>
      <c r="AX103" s="572">
        <v>0</v>
      </c>
      <c r="AY103" s="572">
        <v>0</v>
      </c>
      <c r="AZ103" s="572">
        <v>0</v>
      </c>
      <c r="BA103" s="572">
        <v>0</v>
      </c>
      <c r="BB103" s="572">
        <v>0</v>
      </c>
      <c r="BC103" s="572">
        <v>0</v>
      </c>
      <c r="BD103" s="572">
        <v>0</v>
      </c>
      <c r="BE103" s="572">
        <v>0</v>
      </c>
      <c r="BF103" s="572">
        <v>0</v>
      </c>
      <c r="BG103" s="572">
        <v>0</v>
      </c>
      <c r="BH103" s="572">
        <v>0</v>
      </c>
      <c r="BI103" s="572">
        <v>0</v>
      </c>
      <c r="BJ103" s="572">
        <v>0</v>
      </c>
      <c r="BK103" s="572">
        <v>0</v>
      </c>
      <c r="BL103" s="572">
        <v>0</v>
      </c>
      <c r="BM103" s="572">
        <v>0</v>
      </c>
    </row>
    <row r="104" spans="1:65" ht="14.1" customHeight="1" x14ac:dyDescent="0.2">
      <c r="A104" s="577">
        <v>915</v>
      </c>
      <c r="B104" s="796" t="str">
        <f t="shared" si="67"/>
        <v xml:space="preserve"> </v>
      </c>
      <c r="C104" s="796" t="str">
        <f t="shared" si="68"/>
        <v xml:space="preserve"> </v>
      </c>
      <c r="D104" s="796">
        <f t="shared" si="69"/>
        <v>9528.09</v>
      </c>
      <c r="E104" s="796">
        <f t="shared" si="70"/>
        <v>10040.59</v>
      </c>
      <c r="F104" s="796" t="str">
        <f t="shared" si="71"/>
        <v xml:space="preserve"> </v>
      </c>
      <c r="G104" s="796" t="str">
        <f t="shared" si="72"/>
        <v xml:space="preserve"> </v>
      </c>
      <c r="H104" s="796" t="str">
        <f t="shared" si="73"/>
        <v xml:space="preserve"> </v>
      </c>
      <c r="I104" s="796" t="str">
        <f t="shared" si="74"/>
        <v xml:space="preserve"> </v>
      </c>
      <c r="J104" s="796" t="str">
        <f t="shared" si="75"/>
        <v xml:space="preserve"> </v>
      </c>
      <c r="K104" s="796" t="str">
        <f t="shared" si="76"/>
        <v xml:space="preserve"> </v>
      </c>
      <c r="L104" s="796" t="str">
        <f t="shared" si="77"/>
        <v xml:space="preserve"> </v>
      </c>
      <c r="M104" s="796" t="str">
        <f t="shared" si="78"/>
        <v xml:space="preserve"> </v>
      </c>
      <c r="N104" s="796" t="str">
        <f t="shared" si="79"/>
        <v xml:space="preserve"> </v>
      </c>
      <c r="O104" s="796" t="str">
        <f t="shared" si="80"/>
        <v xml:space="preserve"> </v>
      </c>
      <c r="P104" s="796" t="str">
        <f t="shared" si="81"/>
        <v xml:space="preserve"> </v>
      </c>
      <c r="Q104" s="796" t="str">
        <f t="shared" si="82"/>
        <v xml:space="preserve"> </v>
      </c>
      <c r="R104" s="796" t="str">
        <f t="shared" si="83"/>
        <v xml:space="preserve"> </v>
      </c>
      <c r="S104" s="796" t="str">
        <f t="shared" si="84"/>
        <v xml:space="preserve"> </v>
      </c>
      <c r="T104" s="796" t="str">
        <f t="shared" si="85"/>
        <v xml:space="preserve"> </v>
      </c>
      <c r="U104" s="796" t="str">
        <f t="shared" si="86"/>
        <v xml:space="preserve"> </v>
      </c>
      <c r="V104" s="796" t="str">
        <f t="shared" si="87"/>
        <v xml:space="preserve"> </v>
      </c>
      <c r="W104" s="796" t="str">
        <f t="shared" si="88"/>
        <v xml:space="preserve"> </v>
      </c>
      <c r="X104" s="796" t="str">
        <f t="shared" si="89"/>
        <v xml:space="preserve"> </v>
      </c>
      <c r="Y104" s="796" t="str">
        <f t="shared" si="90"/>
        <v xml:space="preserve"> </v>
      </c>
      <c r="Z104" s="796" t="str">
        <f t="shared" si="91"/>
        <v xml:space="preserve"> </v>
      </c>
      <c r="AA104" s="796" t="str">
        <f t="shared" si="92"/>
        <v xml:space="preserve"> </v>
      </c>
      <c r="AB104" s="796" t="str">
        <f t="shared" si="93"/>
        <v xml:space="preserve"> </v>
      </c>
      <c r="AC104" s="796" t="str">
        <f t="shared" si="94"/>
        <v xml:space="preserve"> </v>
      </c>
      <c r="AD104" s="796" t="str">
        <f t="shared" si="95"/>
        <v xml:space="preserve"> </v>
      </c>
      <c r="AE104" s="796" t="str">
        <f t="shared" si="96"/>
        <v xml:space="preserve"> </v>
      </c>
      <c r="AF104" s="796" t="str">
        <f t="shared" si="97"/>
        <v xml:space="preserve"> </v>
      </c>
      <c r="AG104" s="574"/>
      <c r="AH104" s="586">
        <v>915</v>
      </c>
      <c r="AI104" s="572">
        <v>0</v>
      </c>
      <c r="AJ104" s="572">
        <v>0</v>
      </c>
      <c r="AK104" s="572">
        <v>9528.09</v>
      </c>
      <c r="AL104" s="572">
        <v>10040.59</v>
      </c>
      <c r="AM104" s="572">
        <v>0</v>
      </c>
      <c r="AN104" s="572">
        <v>0</v>
      </c>
      <c r="AO104" s="572">
        <v>0</v>
      </c>
      <c r="AP104" s="572">
        <v>0</v>
      </c>
      <c r="AQ104" s="572">
        <v>0</v>
      </c>
      <c r="AR104" s="572">
        <v>0</v>
      </c>
      <c r="AS104" s="572">
        <v>0</v>
      </c>
      <c r="AT104" s="572">
        <v>0</v>
      </c>
      <c r="AU104" s="572">
        <v>0</v>
      </c>
      <c r="AV104" s="572">
        <v>0</v>
      </c>
      <c r="AW104" s="572">
        <v>0</v>
      </c>
      <c r="AX104" s="572">
        <v>0</v>
      </c>
      <c r="AY104" s="572">
        <v>0</v>
      </c>
      <c r="AZ104" s="572">
        <v>0</v>
      </c>
      <c r="BA104" s="572">
        <v>0</v>
      </c>
      <c r="BB104" s="572">
        <v>0</v>
      </c>
      <c r="BC104" s="572">
        <v>0</v>
      </c>
      <c r="BD104" s="572">
        <v>0</v>
      </c>
      <c r="BE104" s="572">
        <v>0</v>
      </c>
      <c r="BF104" s="572">
        <v>0</v>
      </c>
      <c r="BG104" s="572">
        <v>0</v>
      </c>
      <c r="BH104" s="572">
        <v>0</v>
      </c>
      <c r="BI104" s="572">
        <v>0</v>
      </c>
      <c r="BJ104" s="572">
        <v>0</v>
      </c>
      <c r="BK104" s="572">
        <v>0</v>
      </c>
      <c r="BL104" s="572">
        <v>0</v>
      </c>
      <c r="BM104" s="572">
        <v>0</v>
      </c>
    </row>
    <row r="105" spans="1:65" ht="14.1" customHeight="1" x14ac:dyDescent="0.2">
      <c r="A105" s="589"/>
      <c r="B105" s="591"/>
      <c r="C105" s="591"/>
      <c r="D105" s="591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5"/>
      <c r="P105" s="591"/>
      <c r="Q105" s="591"/>
      <c r="R105" s="591"/>
      <c r="S105" s="591"/>
      <c r="T105" s="591"/>
      <c r="U105" s="595"/>
      <c r="V105" s="591"/>
      <c r="W105" s="591"/>
      <c r="X105" s="591"/>
      <c r="Y105" s="591"/>
      <c r="Z105" s="595"/>
      <c r="AA105" s="591"/>
      <c r="AB105" s="591"/>
      <c r="AC105" s="591"/>
      <c r="AD105" s="591"/>
      <c r="AE105" s="591"/>
      <c r="AF105" s="591"/>
      <c r="AG105" s="591"/>
      <c r="AH105" s="592"/>
    </row>
    <row r="106" spans="1:65" ht="14.1" customHeight="1" x14ac:dyDescent="0.2">
      <c r="A106" s="578" t="s">
        <v>279</v>
      </c>
      <c r="B106" s="579"/>
      <c r="C106" s="579"/>
      <c r="D106" s="579"/>
      <c r="E106" s="579"/>
      <c r="F106" s="579"/>
      <c r="G106" s="579"/>
      <c r="H106" s="579"/>
      <c r="I106" s="579"/>
      <c r="J106" s="579"/>
      <c r="K106" s="579"/>
      <c r="L106" s="579"/>
      <c r="M106" s="579"/>
      <c r="N106" s="579"/>
      <c r="O106" s="579"/>
      <c r="P106" s="579"/>
      <c r="Q106" s="579"/>
      <c r="R106" s="579"/>
      <c r="S106" s="579"/>
      <c r="T106" s="579"/>
      <c r="U106" s="579"/>
      <c r="V106" s="579"/>
      <c r="W106" s="579"/>
      <c r="X106" s="579"/>
      <c r="Z106" s="592"/>
      <c r="AA106" s="592"/>
      <c r="AB106" s="593" t="s">
        <v>22</v>
      </c>
      <c r="AC106" s="594"/>
      <c r="AD106" s="592"/>
      <c r="AE106" s="592"/>
      <c r="AF106" s="595"/>
      <c r="AH106" s="579"/>
      <c r="AI106" s="579"/>
      <c r="AJ106" s="579"/>
      <c r="AK106" s="579"/>
      <c r="AL106" s="579"/>
      <c r="AM106" s="579"/>
      <c r="AN106" s="579"/>
      <c r="AO106" s="579"/>
      <c r="AP106" s="579"/>
      <c r="AQ106" s="579"/>
      <c r="AR106" s="579"/>
      <c r="AS106" s="579"/>
      <c r="AT106" s="579"/>
      <c r="AU106" s="579"/>
      <c r="AV106" s="579"/>
      <c r="AW106" s="579"/>
      <c r="AX106" s="579"/>
      <c r="AY106" s="579"/>
      <c r="AZ106" s="579"/>
      <c r="BA106" s="579"/>
      <c r="BB106" s="579"/>
      <c r="BC106" s="579"/>
      <c r="BD106" s="579"/>
      <c r="BE106" s="579"/>
      <c r="BF106" s="579"/>
      <c r="BG106" s="579"/>
      <c r="BH106" s="579"/>
      <c r="BI106" s="579"/>
      <c r="BJ106" s="579"/>
      <c r="BK106" s="579"/>
      <c r="BL106" s="579"/>
      <c r="BM106" s="579"/>
    </row>
    <row r="107" spans="1:65" ht="14.1" customHeight="1" x14ac:dyDescent="0.2">
      <c r="A107" s="582" t="s">
        <v>21</v>
      </c>
      <c r="B107" s="594"/>
      <c r="C107" s="596"/>
      <c r="D107" s="594"/>
      <c r="E107" s="596"/>
      <c r="F107" s="594"/>
      <c r="G107" s="596"/>
      <c r="H107" s="595"/>
      <c r="I107" s="595"/>
      <c r="J107" s="595"/>
      <c r="K107" s="595"/>
      <c r="L107" s="595"/>
      <c r="M107" s="595"/>
      <c r="N107" s="595"/>
      <c r="O107" s="595"/>
      <c r="P107" s="595"/>
      <c r="Q107" s="595"/>
      <c r="R107" s="595"/>
      <c r="S107" s="595"/>
      <c r="T107" s="595"/>
      <c r="U107" s="592"/>
      <c r="V107" s="592"/>
      <c r="W107" s="592"/>
      <c r="X107" s="592"/>
      <c r="Z107" s="592"/>
      <c r="AA107" s="592"/>
      <c r="AB107" s="592" t="s">
        <v>24</v>
      </c>
      <c r="AC107" s="597"/>
      <c r="AD107" s="592"/>
      <c r="AE107" s="592"/>
      <c r="AF107" s="592"/>
      <c r="AG107" s="579"/>
      <c r="AH107" s="603"/>
      <c r="AI107" s="579"/>
      <c r="AJ107" s="579"/>
      <c r="AK107" s="579"/>
      <c r="AL107" s="579"/>
      <c r="AM107" s="579"/>
      <c r="AN107" s="579"/>
      <c r="AO107" s="579"/>
      <c r="AP107" s="579"/>
      <c r="AQ107" s="579"/>
      <c r="AR107" s="579"/>
      <c r="AS107" s="579"/>
      <c r="AT107" s="579"/>
      <c r="AU107" s="579"/>
      <c r="AV107" s="579"/>
      <c r="AW107" s="579"/>
      <c r="AX107" s="579"/>
      <c r="AY107" s="579"/>
      <c r="AZ107" s="579"/>
      <c r="BA107" s="579"/>
      <c r="BB107" s="579"/>
      <c r="BC107" s="579"/>
      <c r="BD107" s="579"/>
      <c r="BE107" s="579"/>
      <c r="BF107" s="579"/>
      <c r="BG107" s="579"/>
      <c r="BH107" s="579"/>
      <c r="BI107" s="579"/>
      <c r="BJ107" s="579"/>
      <c r="BK107" s="579"/>
      <c r="BL107" s="579"/>
      <c r="BM107" s="579"/>
    </row>
    <row r="108" spans="1:65" ht="14.1" customHeight="1" x14ac:dyDescent="0.2">
      <c r="A108" s="1399" t="s">
        <v>23</v>
      </c>
      <c r="B108" s="1400"/>
      <c r="C108" s="1400"/>
      <c r="D108" s="1400"/>
      <c r="E108" s="1400"/>
      <c r="F108" s="1400"/>
      <c r="G108" s="1400"/>
      <c r="H108" s="1400"/>
      <c r="I108" s="1400"/>
      <c r="J108" s="1400"/>
      <c r="K108" s="1400"/>
      <c r="L108" s="1400"/>
      <c r="M108" s="1400"/>
      <c r="N108" s="1400"/>
      <c r="O108" s="1400"/>
      <c r="P108" s="1400"/>
      <c r="Q108" s="1400"/>
      <c r="R108" s="1400"/>
      <c r="S108" s="1400"/>
      <c r="T108" s="595"/>
      <c r="U108" s="592"/>
      <c r="V108" s="592"/>
      <c r="W108" s="592"/>
      <c r="X108" s="592"/>
      <c r="Z108" s="592"/>
      <c r="AA108" s="592"/>
      <c r="AB108" s="592" t="s">
        <v>26</v>
      </c>
      <c r="AC108" s="597"/>
      <c r="AD108" s="592"/>
      <c r="AE108" s="592"/>
      <c r="AF108" s="592"/>
      <c r="AG108" s="579"/>
      <c r="AH108" s="603"/>
      <c r="AI108" s="579"/>
      <c r="AJ108" s="579"/>
      <c r="AK108" s="579"/>
      <c r="AL108" s="579"/>
      <c r="AM108" s="579"/>
      <c r="AN108" s="579"/>
      <c r="AO108" s="579"/>
      <c r="AP108" s="579"/>
      <c r="AQ108" s="579"/>
      <c r="AR108" s="579"/>
      <c r="AS108" s="579"/>
      <c r="AT108" s="579"/>
      <c r="AU108" s="579"/>
      <c r="AV108" s="579"/>
      <c r="AW108" s="579"/>
      <c r="AX108" s="579"/>
      <c r="AY108" s="579"/>
      <c r="AZ108" s="579"/>
      <c r="BA108" s="579"/>
      <c r="BB108" s="579"/>
      <c r="BC108" s="579"/>
      <c r="BD108" s="579"/>
      <c r="BE108" s="579"/>
      <c r="BF108" s="579"/>
      <c r="BG108" s="579"/>
      <c r="BH108" s="579"/>
      <c r="BI108" s="579"/>
      <c r="BJ108" s="579"/>
      <c r="BK108" s="579"/>
      <c r="BL108" s="579"/>
      <c r="BM108" s="579"/>
    </row>
    <row r="109" spans="1:65" ht="14.1" customHeight="1" x14ac:dyDescent="0.2">
      <c r="A109" s="1399" t="s">
        <v>25</v>
      </c>
      <c r="B109" s="1400"/>
      <c r="C109" s="1400"/>
      <c r="D109" s="1400"/>
      <c r="E109" s="1400"/>
      <c r="F109" s="1400"/>
      <c r="G109" s="1400"/>
      <c r="H109" s="1400"/>
      <c r="I109" s="1400"/>
      <c r="J109" s="1400"/>
      <c r="K109" s="1400"/>
      <c r="L109" s="1400"/>
      <c r="M109" s="1400"/>
      <c r="N109" s="1400"/>
      <c r="O109" s="1400"/>
      <c r="P109" s="1400"/>
      <c r="Q109" s="1400"/>
      <c r="R109" s="1400"/>
      <c r="S109" s="1400"/>
      <c r="T109" s="595"/>
      <c r="U109" s="592"/>
      <c r="V109" s="592"/>
      <c r="W109" s="592"/>
      <c r="X109" s="592"/>
      <c r="Z109" s="592"/>
      <c r="AA109" s="592"/>
      <c r="AB109" s="592" t="s">
        <v>28</v>
      </c>
      <c r="AC109" s="597"/>
      <c r="AD109" s="592"/>
      <c r="AE109" s="592"/>
      <c r="AF109" s="592"/>
      <c r="AG109" s="579"/>
      <c r="AH109" s="603"/>
      <c r="AI109" s="579"/>
      <c r="AJ109" s="579"/>
      <c r="AK109" s="579"/>
      <c r="AL109" s="579"/>
      <c r="AM109" s="579"/>
      <c r="AN109" s="579"/>
      <c r="AO109" s="579"/>
      <c r="AP109" s="579"/>
      <c r="AQ109" s="579"/>
      <c r="AR109" s="579"/>
      <c r="AS109" s="579"/>
      <c r="AT109" s="579"/>
      <c r="AU109" s="579"/>
      <c r="AV109" s="579"/>
      <c r="AW109" s="579"/>
      <c r="AX109" s="579"/>
      <c r="AY109" s="579"/>
      <c r="AZ109" s="579"/>
      <c r="BA109" s="579"/>
      <c r="BB109" s="579"/>
      <c r="BC109" s="579"/>
      <c r="BD109" s="579"/>
      <c r="BE109" s="579"/>
      <c r="BF109" s="579"/>
      <c r="BG109" s="579"/>
      <c r="BH109" s="579"/>
      <c r="BI109" s="579"/>
      <c r="BJ109" s="579"/>
      <c r="BK109" s="579"/>
      <c r="BL109" s="579"/>
      <c r="BM109" s="579"/>
    </row>
    <row r="110" spans="1:65" ht="14.1" customHeight="1" x14ac:dyDescent="0.2">
      <c r="A110" s="1397" t="s">
        <v>27</v>
      </c>
      <c r="B110" s="1398"/>
      <c r="C110" s="1398"/>
      <c r="D110" s="1398"/>
      <c r="E110" s="1398"/>
      <c r="F110" s="1398"/>
      <c r="G110" s="1398"/>
      <c r="H110" s="1398"/>
      <c r="I110" s="1398"/>
      <c r="J110" s="1398"/>
      <c r="K110" s="1398"/>
      <c r="L110" s="1398"/>
      <c r="M110" s="1398"/>
      <c r="N110" s="1398"/>
      <c r="O110" s="1398"/>
      <c r="P110" s="1398"/>
      <c r="Q110" s="1398"/>
      <c r="R110" s="1398"/>
      <c r="S110" s="1398"/>
      <c r="T110" s="595"/>
      <c r="U110" s="592"/>
      <c r="V110" s="592"/>
      <c r="W110" s="592"/>
      <c r="X110" s="592"/>
      <c r="Z110" s="604"/>
      <c r="AA110" s="604"/>
      <c r="AB110" s="592" t="s">
        <v>29</v>
      </c>
      <c r="AC110" s="597"/>
      <c r="AD110" s="592"/>
      <c r="AE110" s="592"/>
      <c r="AF110" s="592"/>
      <c r="AG110" s="579"/>
      <c r="AH110" s="603"/>
      <c r="AI110" s="579"/>
      <c r="AJ110" s="579"/>
      <c r="AK110" s="579"/>
      <c r="AL110" s="579"/>
      <c r="AM110" s="579"/>
      <c r="AN110" s="579"/>
      <c r="AO110" s="579"/>
      <c r="AP110" s="579"/>
      <c r="AQ110" s="579"/>
      <c r="AR110" s="579"/>
      <c r="AS110" s="579"/>
      <c r="AT110" s="579"/>
      <c r="AU110" s="579"/>
      <c r="AV110" s="579"/>
      <c r="AW110" s="579"/>
      <c r="AX110" s="579"/>
      <c r="AY110" s="579"/>
      <c r="AZ110" s="579"/>
      <c r="BA110" s="579"/>
      <c r="BB110" s="579"/>
      <c r="BC110" s="579"/>
      <c r="BD110" s="579"/>
      <c r="BE110" s="579"/>
      <c r="BF110" s="579"/>
      <c r="BG110" s="579"/>
      <c r="BH110" s="579"/>
      <c r="BI110" s="579"/>
      <c r="BJ110" s="579"/>
      <c r="BK110" s="579"/>
      <c r="BL110" s="579"/>
      <c r="BM110" s="579"/>
    </row>
    <row r="111" spans="1:65" ht="14.1" customHeight="1" x14ac:dyDescent="0.2">
      <c r="U111" s="570"/>
      <c r="AB111" s="592" t="s">
        <v>30</v>
      </c>
      <c r="AC111" s="597"/>
      <c r="AD111" s="592"/>
      <c r="AE111" s="592"/>
      <c r="AH111" s="603"/>
    </row>
    <row r="112" spans="1:65" ht="14.1" customHeight="1" x14ac:dyDescent="0.2">
      <c r="U112" s="570"/>
      <c r="Y112" s="570"/>
      <c r="Z112" s="570"/>
      <c r="AA112" s="570"/>
      <c r="AB112" s="570"/>
      <c r="AH112" s="591"/>
      <c r="AI112" s="579"/>
      <c r="AJ112" s="579"/>
      <c r="AK112" s="579"/>
      <c r="AL112" s="579"/>
      <c r="AM112" s="579"/>
      <c r="AN112" s="579"/>
      <c r="AO112" s="579"/>
      <c r="AP112" s="579"/>
      <c r="AQ112" s="579"/>
      <c r="AR112" s="579"/>
      <c r="AS112" s="579"/>
      <c r="AT112" s="579"/>
      <c r="AU112" s="579"/>
      <c r="AV112" s="579"/>
      <c r="AW112" s="579"/>
      <c r="AX112" s="579"/>
      <c r="AY112" s="579"/>
      <c r="AZ112" s="579"/>
      <c r="BA112" s="579"/>
      <c r="BB112" s="579"/>
      <c r="BC112" s="579"/>
      <c r="BD112" s="579"/>
      <c r="BE112" s="579"/>
      <c r="BF112" s="579"/>
      <c r="BG112" s="579"/>
      <c r="BH112" s="579"/>
      <c r="BI112" s="579"/>
      <c r="BJ112" s="579"/>
      <c r="BK112" s="579"/>
      <c r="BL112" s="579"/>
      <c r="BM112" s="579"/>
    </row>
    <row r="113" spans="34:34" x14ac:dyDescent="0.2">
      <c r="AH113" s="595"/>
    </row>
    <row r="114" spans="34:34" x14ac:dyDescent="0.2">
      <c r="AH114" s="579"/>
    </row>
    <row r="115" spans="34:34" x14ac:dyDescent="0.2">
      <c r="AH115" s="579"/>
    </row>
    <row r="116" spans="34:34" x14ac:dyDescent="0.2">
      <c r="AH116" s="579"/>
    </row>
    <row r="117" spans="34:34" x14ac:dyDescent="0.2">
      <c r="AH117" s="579"/>
    </row>
    <row r="118" spans="34:34" x14ac:dyDescent="0.2">
      <c r="AH118" s="579"/>
    </row>
    <row r="119" spans="34:34" x14ac:dyDescent="0.2">
      <c r="AH119" s="579"/>
    </row>
    <row r="120" spans="34:34" x14ac:dyDescent="0.2">
      <c r="AH120" s="579"/>
    </row>
    <row r="121" spans="34:34" x14ac:dyDescent="0.2">
      <c r="AH121" s="579"/>
    </row>
    <row r="122" spans="34:34" x14ac:dyDescent="0.2">
      <c r="AH122" s="579"/>
    </row>
    <row r="123" spans="34:34" x14ac:dyDescent="0.2">
      <c r="AH123" s="579"/>
    </row>
    <row r="124" spans="34:34" x14ac:dyDescent="0.2">
      <c r="AH124" s="579"/>
    </row>
    <row r="125" spans="34:34" x14ac:dyDescent="0.2">
      <c r="AH125" s="579"/>
    </row>
    <row r="126" spans="34:34" x14ac:dyDescent="0.2">
      <c r="AH126" s="579"/>
    </row>
    <row r="127" spans="34:34" x14ac:dyDescent="0.2">
      <c r="AH127" s="579"/>
    </row>
    <row r="128" spans="34:34" x14ac:dyDescent="0.2">
      <c r="AH128" s="579"/>
    </row>
    <row r="129" spans="34:34" x14ac:dyDescent="0.2">
      <c r="AH129" s="579"/>
    </row>
    <row r="130" spans="34:34" x14ac:dyDescent="0.2">
      <c r="AH130" s="579"/>
    </row>
    <row r="131" spans="34:34" x14ac:dyDescent="0.2">
      <c r="AH131" s="579"/>
    </row>
    <row r="132" spans="34:34" x14ac:dyDescent="0.2">
      <c r="AH132" s="595"/>
    </row>
    <row r="133" spans="34:34" x14ac:dyDescent="0.2">
      <c r="AH133" s="603"/>
    </row>
    <row r="134" spans="34:34" x14ac:dyDescent="0.2">
      <c r="AH134" s="603"/>
    </row>
    <row r="135" spans="34:34" x14ac:dyDescent="0.2">
      <c r="AH135" s="603"/>
    </row>
    <row r="136" spans="34:34" x14ac:dyDescent="0.2">
      <c r="AH136" s="603"/>
    </row>
    <row r="137" spans="34:34" x14ac:dyDescent="0.2">
      <c r="AH137" s="603"/>
    </row>
    <row r="138" spans="34:34" x14ac:dyDescent="0.2">
      <c r="AH138" s="591"/>
    </row>
    <row r="139" spans="34:34" x14ac:dyDescent="0.2">
      <c r="AH139" s="595"/>
    </row>
    <row r="140" spans="34:34" x14ac:dyDescent="0.2">
      <c r="AH140" s="579"/>
    </row>
    <row r="141" spans="34:34" x14ac:dyDescent="0.2">
      <c r="AH141" s="579"/>
    </row>
    <row r="142" spans="34:34" x14ac:dyDescent="0.2">
      <c r="AH142" s="579"/>
    </row>
    <row r="143" spans="34:34" x14ac:dyDescent="0.2">
      <c r="AH143" s="579"/>
    </row>
    <row r="144" spans="34:34" x14ac:dyDescent="0.2">
      <c r="AH144" s="579"/>
    </row>
    <row r="145" spans="34:34" x14ac:dyDescent="0.2">
      <c r="AH145" s="579"/>
    </row>
    <row r="146" spans="34:34" x14ac:dyDescent="0.2">
      <c r="AH146" s="579"/>
    </row>
    <row r="147" spans="34:34" x14ac:dyDescent="0.2">
      <c r="AH147" s="579"/>
    </row>
    <row r="148" spans="34:34" x14ac:dyDescent="0.2">
      <c r="AH148" s="579"/>
    </row>
    <row r="149" spans="34:34" x14ac:dyDescent="0.2">
      <c r="AH149" s="579"/>
    </row>
    <row r="150" spans="34:34" x14ac:dyDescent="0.2">
      <c r="AH150" s="579"/>
    </row>
    <row r="151" spans="34:34" x14ac:dyDescent="0.2">
      <c r="AH151" s="579"/>
    </row>
    <row r="152" spans="34:34" x14ac:dyDescent="0.2">
      <c r="AH152" s="579"/>
    </row>
    <row r="153" spans="34:34" x14ac:dyDescent="0.2">
      <c r="AH153" s="579"/>
    </row>
    <row r="154" spans="34:34" x14ac:dyDescent="0.2">
      <c r="AH154" s="579"/>
    </row>
    <row r="155" spans="34:34" x14ac:dyDescent="0.2">
      <c r="AH155" s="579"/>
    </row>
    <row r="156" spans="34:34" x14ac:dyDescent="0.2">
      <c r="AH156" s="579"/>
    </row>
    <row r="157" spans="34:34" x14ac:dyDescent="0.2">
      <c r="AH157" s="579"/>
    </row>
  </sheetData>
  <sheetProtection formatCells="0" formatColumns="0" formatRows="0"/>
  <mergeCells count="19">
    <mergeCell ref="A110:S110"/>
    <mergeCell ref="A76:S76"/>
    <mergeCell ref="A77:S77"/>
    <mergeCell ref="A78:S78"/>
    <mergeCell ref="AI7:BL7"/>
    <mergeCell ref="A39:S39"/>
    <mergeCell ref="A40:S40"/>
    <mergeCell ref="A41:S41"/>
    <mergeCell ref="A7:A8"/>
    <mergeCell ref="B7:AF7"/>
    <mergeCell ref="A108:S108"/>
    <mergeCell ref="A109:S109"/>
    <mergeCell ref="A1:AF1"/>
    <mergeCell ref="A2:AF2"/>
    <mergeCell ref="A3:AF3"/>
    <mergeCell ref="A5:AF5"/>
    <mergeCell ref="AD6:AF6"/>
    <mergeCell ref="A4:AF4"/>
    <mergeCell ref="AA6:AC6"/>
  </mergeCells>
  <printOptions horizontalCentered="1"/>
  <pageMargins left="0.2" right="0" top="0.61" bottom="0.19685039370078741" header="0.18" footer="0.37"/>
  <pageSetup paperSize="9" scale="50" fitToHeight="3" orientation="landscape" r:id="rId1"/>
  <headerFooter alignWithMargins="0">
    <oddFooter>&amp;R&amp;P</oddFooter>
  </headerFooter>
  <rowBreaks count="2" manualBreakCount="2">
    <brk id="42" max="31" man="1"/>
    <brk id="79" max="31" man="1"/>
  </rowBreaks>
  <colBreaks count="1" manualBreakCount="1">
    <brk id="32" max="111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X118"/>
  <sheetViews>
    <sheetView view="pageBreakPreview" zoomScale="75" zoomScaleNormal="85" zoomScaleSheetLayoutView="75" workbookViewId="0">
      <selection activeCell="AC52" sqref="AC52"/>
    </sheetView>
  </sheetViews>
  <sheetFormatPr defaultRowHeight="12.75" x14ac:dyDescent="0.2"/>
  <cols>
    <col min="1" max="1" width="11.7109375" style="536" customWidth="1"/>
    <col min="2" max="10" width="10.7109375" style="536" customWidth="1"/>
    <col min="11" max="12" width="11.28515625" style="536" customWidth="1"/>
    <col min="13" max="13" width="7.7109375" style="558" hidden="1" customWidth="1"/>
    <col min="14" max="24" width="7.7109375" style="536" hidden="1" customWidth="1"/>
    <col min="25" max="25" width="7.7109375" style="536" customWidth="1"/>
    <col min="26" max="26" width="7.7109375" style="998" customWidth="1"/>
    <col min="27" max="37" width="7.7109375" style="1020" customWidth="1"/>
    <col min="38" max="38" width="9.140625" style="1020"/>
    <col min="39" max="39" width="7.7109375" style="998" customWidth="1"/>
    <col min="40" max="50" width="7.7109375" style="1020" customWidth="1"/>
    <col min="51" max="16384" width="9.140625" style="536"/>
  </cols>
  <sheetData>
    <row r="1" spans="1:50" s="531" customFormat="1" ht="15.95" customHeight="1" x14ac:dyDescent="0.2">
      <c r="A1" s="1329" t="s">
        <v>0</v>
      </c>
      <c r="B1" s="1329"/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018" t="s">
        <v>314</v>
      </c>
      <c r="Z1" s="10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0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0" s="531" customFormat="1" ht="15.95" customHeight="1" x14ac:dyDescent="0.2">
      <c r="A2" s="1329" t="s">
        <v>1</v>
      </c>
      <c r="B2" s="1329"/>
      <c r="C2" s="1329"/>
      <c r="D2" s="1329"/>
      <c r="E2" s="1329"/>
      <c r="F2" s="1329"/>
      <c r="G2" s="1329"/>
      <c r="H2" s="1329"/>
      <c r="I2" s="1329"/>
      <c r="J2" s="1329"/>
      <c r="K2" s="1329"/>
      <c r="L2" s="1329"/>
      <c r="M2" s="1018" t="s">
        <v>313</v>
      </c>
      <c r="Z2" s="10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0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</row>
    <row r="3" spans="1:50" s="531" customFormat="1" ht="15.95" customHeight="1" x14ac:dyDescent="0.2">
      <c r="A3" s="1330">
        <f>'WM-ZHE'!A4:M4</f>
        <v>42370</v>
      </c>
      <c r="B3" s="1329"/>
      <c r="C3" s="1329"/>
      <c r="D3" s="1329"/>
      <c r="E3" s="1329"/>
      <c r="F3" s="1329"/>
      <c r="G3" s="1329"/>
      <c r="H3" s="1329"/>
      <c r="I3" s="1329"/>
      <c r="J3" s="1329"/>
      <c r="K3" s="1329"/>
      <c r="L3" s="1329"/>
      <c r="M3" s="532"/>
      <c r="N3" s="533"/>
      <c r="Z3" s="532"/>
      <c r="AA3" s="532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532"/>
      <c r="AN3" s="532"/>
      <c r="AO3" s="19"/>
      <c r="AP3" s="19"/>
      <c r="AQ3" s="19"/>
      <c r="AR3" s="19"/>
      <c r="AS3" s="19"/>
      <c r="AT3" s="19"/>
      <c r="AU3" s="19"/>
      <c r="AV3" s="19"/>
      <c r="AW3" s="19"/>
      <c r="AX3" s="19"/>
    </row>
    <row r="4" spans="1:50" s="531" customFormat="1" ht="15.95" customHeight="1" x14ac:dyDescent="0.2">
      <c r="A4" s="1391" t="s">
        <v>221</v>
      </c>
      <c r="B4" s="1391"/>
      <c r="C4" s="1391"/>
      <c r="D4" s="1391"/>
      <c r="E4" s="1391"/>
      <c r="F4" s="1391"/>
      <c r="G4" s="1391"/>
      <c r="H4" s="1391"/>
      <c r="I4" s="1391"/>
      <c r="J4" s="1391"/>
      <c r="K4" s="1391"/>
      <c r="L4" s="1391"/>
      <c r="M4" s="1074"/>
      <c r="N4" s="1074"/>
      <c r="Z4" s="532"/>
      <c r="AA4" s="532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532"/>
      <c r="AN4" s="532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50" s="531" customFormat="1" ht="15.95" customHeight="1" x14ac:dyDescent="0.2">
      <c r="A5" s="1391" t="s">
        <v>211</v>
      </c>
      <c r="B5" s="1391"/>
      <c r="C5" s="1391"/>
      <c r="D5" s="1391"/>
      <c r="E5" s="1391"/>
      <c r="F5" s="1391"/>
      <c r="G5" s="1391"/>
      <c r="H5" s="1391"/>
      <c r="I5" s="1391"/>
      <c r="J5" s="1391"/>
      <c r="K5" s="1391"/>
      <c r="L5" s="1391"/>
      <c r="M5" s="1391"/>
      <c r="N5" s="1391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1:50" ht="15.95" customHeight="1" x14ac:dyDescent="0.2">
      <c r="A6" s="534"/>
      <c r="B6" s="534"/>
      <c r="C6" s="534"/>
      <c r="D6" s="534"/>
      <c r="E6" s="534"/>
      <c r="F6" s="534"/>
      <c r="G6" s="534"/>
      <c r="H6" s="534"/>
      <c r="I6" s="534"/>
      <c r="J6" s="1407" t="s">
        <v>183</v>
      </c>
      <c r="K6" s="1408"/>
      <c r="L6" s="440">
        <v>0</v>
      </c>
      <c r="M6" s="535"/>
      <c r="Z6" s="535"/>
      <c r="AM6" s="535"/>
    </row>
    <row r="7" spans="1:50" ht="15.95" customHeight="1" x14ac:dyDescent="0.2">
      <c r="A7" s="1386" t="s">
        <v>184</v>
      </c>
      <c r="B7" s="1326" t="s">
        <v>185</v>
      </c>
      <c r="C7" s="1388"/>
      <c r="D7" s="1388"/>
      <c r="E7" s="1388"/>
      <c r="F7" s="1388"/>
      <c r="G7" s="1388"/>
      <c r="H7" s="1388"/>
      <c r="I7" s="1388"/>
      <c r="J7" s="1388"/>
      <c r="K7" s="1388"/>
      <c r="L7" s="1327"/>
      <c r="M7" s="537"/>
      <c r="N7" s="1409"/>
      <c r="O7" s="1409"/>
      <c r="P7" s="1409"/>
      <c r="Q7" s="1409"/>
      <c r="R7" s="1409"/>
      <c r="S7" s="1409"/>
      <c r="T7" s="1409"/>
      <c r="U7" s="1409"/>
      <c r="V7" s="1409"/>
      <c r="W7" s="1409"/>
      <c r="X7" s="1409"/>
      <c r="Y7" s="538"/>
      <c r="Z7" s="534"/>
      <c r="AA7" s="1409"/>
      <c r="AB7" s="1409"/>
      <c r="AC7" s="1409"/>
      <c r="AD7" s="1409"/>
      <c r="AE7" s="1409"/>
      <c r="AF7" s="1409"/>
      <c r="AG7" s="1409"/>
      <c r="AH7" s="1409"/>
      <c r="AI7" s="1409"/>
      <c r="AJ7" s="1409"/>
      <c r="AK7" s="1409"/>
      <c r="AM7" s="534"/>
      <c r="AN7" s="1409"/>
      <c r="AO7" s="1409"/>
      <c r="AP7" s="1409"/>
      <c r="AQ7" s="1409"/>
      <c r="AR7" s="1409"/>
      <c r="AS7" s="1409"/>
      <c r="AT7" s="1409"/>
      <c r="AU7" s="1409"/>
      <c r="AV7" s="1409"/>
      <c r="AW7" s="1409"/>
      <c r="AX7" s="1409"/>
    </row>
    <row r="8" spans="1:50" ht="15.95" customHeight="1" x14ac:dyDescent="0.2">
      <c r="A8" s="1387"/>
      <c r="B8" s="539">
        <v>20</v>
      </c>
      <c r="C8" s="539">
        <v>25</v>
      </c>
      <c r="D8" s="539">
        <v>30</v>
      </c>
      <c r="E8" s="539">
        <v>40</v>
      </c>
      <c r="F8" s="539">
        <v>50</v>
      </c>
      <c r="G8" s="539">
        <v>60</v>
      </c>
      <c r="H8" s="539">
        <v>70</v>
      </c>
      <c r="I8" s="539">
        <v>75</v>
      </c>
      <c r="J8" s="539">
        <v>80</v>
      </c>
      <c r="K8" s="539">
        <v>90</v>
      </c>
      <c r="L8" s="539">
        <v>100</v>
      </c>
      <c r="M8" s="540"/>
      <c r="N8" s="541">
        <v>20</v>
      </c>
      <c r="O8" s="541">
        <v>25</v>
      </c>
      <c r="P8" s="541">
        <v>30</v>
      </c>
      <c r="Q8" s="541">
        <v>40</v>
      </c>
      <c r="R8" s="541">
        <v>50</v>
      </c>
      <c r="S8" s="541">
        <v>60</v>
      </c>
      <c r="T8" s="541">
        <v>70</v>
      </c>
      <c r="U8" s="541">
        <v>75</v>
      </c>
      <c r="V8" s="541">
        <v>80</v>
      </c>
      <c r="W8" s="541">
        <v>90</v>
      </c>
      <c r="X8" s="541">
        <v>100</v>
      </c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M8" s="542"/>
      <c r="AN8" s="542"/>
      <c r="AO8" s="542"/>
      <c r="AP8" s="542"/>
      <c r="AQ8" s="542"/>
      <c r="AR8" s="542"/>
      <c r="AS8" s="542"/>
      <c r="AT8" s="542"/>
      <c r="AU8" s="542"/>
      <c r="AV8" s="542"/>
      <c r="AW8" s="542"/>
      <c r="AX8" s="542"/>
    </row>
    <row r="9" spans="1:50" ht="14.1" customHeight="1" x14ac:dyDescent="0.2">
      <c r="A9" s="793">
        <v>18</v>
      </c>
      <c r="B9" s="787">
        <f>IF(N9&lt;&gt;0,N9*(1-$L$6)," ")</f>
        <v>119.95</v>
      </c>
      <c r="C9" s="787">
        <f t="shared" ref="C9:L24" si="0">IF(O9&lt;&gt;0,O9*(1-$L$6)," ")</f>
        <v>149.94</v>
      </c>
      <c r="D9" s="787">
        <f t="shared" si="0"/>
        <v>272.62</v>
      </c>
      <c r="E9" s="787" t="str">
        <f t="shared" si="0"/>
        <v xml:space="preserve"> </v>
      </c>
      <c r="F9" s="787" t="str">
        <f t="shared" si="0"/>
        <v xml:space="preserve"> </v>
      </c>
      <c r="G9" s="787" t="str">
        <f t="shared" si="0"/>
        <v xml:space="preserve"> </v>
      </c>
      <c r="H9" s="787" t="str">
        <f t="shared" si="0"/>
        <v xml:space="preserve"> </v>
      </c>
      <c r="I9" s="787" t="str">
        <f t="shared" si="0"/>
        <v xml:space="preserve"> </v>
      </c>
      <c r="J9" s="787" t="str">
        <f t="shared" si="0"/>
        <v xml:space="preserve"> </v>
      </c>
      <c r="K9" s="787" t="str">
        <f t="shared" si="0"/>
        <v xml:space="preserve"> </v>
      </c>
      <c r="L9" s="787" t="str">
        <f t="shared" si="0"/>
        <v xml:space="preserve"> </v>
      </c>
      <c r="M9" s="545">
        <v>18</v>
      </c>
      <c r="N9" s="546">
        <v>119.95</v>
      </c>
      <c r="O9" s="546">
        <v>149.94</v>
      </c>
      <c r="P9" s="546">
        <v>272.62</v>
      </c>
      <c r="Q9" s="546">
        <v>0</v>
      </c>
      <c r="R9" s="546">
        <v>0</v>
      </c>
      <c r="S9" s="546">
        <v>0</v>
      </c>
      <c r="T9" s="546">
        <v>0</v>
      </c>
      <c r="U9" s="546">
        <v>0</v>
      </c>
      <c r="V9" s="546">
        <v>0</v>
      </c>
      <c r="W9" s="546">
        <v>0</v>
      </c>
      <c r="X9" s="546">
        <v>0</v>
      </c>
      <c r="Y9" s="547"/>
      <c r="Z9" s="1021"/>
      <c r="AA9" s="1022"/>
      <c r="AB9" s="1022"/>
      <c r="AC9" s="1022"/>
      <c r="AD9" s="1022"/>
      <c r="AE9" s="1022"/>
      <c r="AF9" s="1022"/>
      <c r="AG9" s="1022"/>
      <c r="AH9" s="1022"/>
      <c r="AI9" s="1022"/>
      <c r="AJ9" s="1022"/>
      <c r="AK9" s="1022"/>
      <c r="AM9" s="1021"/>
      <c r="AN9" s="1022"/>
      <c r="AO9" s="1022"/>
      <c r="AP9" s="1022"/>
      <c r="AQ9" s="1022"/>
      <c r="AR9" s="1022"/>
      <c r="AS9" s="1022"/>
      <c r="AT9" s="1022"/>
      <c r="AU9" s="1022"/>
      <c r="AV9" s="1022"/>
      <c r="AW9" s="1022"/>
      <c r="AX9" s="1022"/>
    </row>
    <row r="10" spans="1:50" ht="14.1" customHeight="1" x14ac:dyDescent="0.2">
      <c r="A10" s="544">
        <v>22</v>
      </c>
      <c r="B10" s="788">
        <f t="shared" ref="B10:L46" si="1">IF(N10&lt;&gt;0,N10*(1-$L$6)," ")</f>
        <v>143.12</v>
      </c>
      <c r="C10" s="788">
        <f t="shared" si="0"/>
        <v>169.01</v>
      </c>
      <c r="D10" s="788">
        <f t="shared" si="0"/>
        <v>273.98</v>
      </c>
      <c r="E10" s="788">
        <f t="shared" si="0"/>
        <v>374.86</v>
      </c>
      <c r="F10" s="788">
        <f t="shared" si="0"/>
        <v>507.07</v>
      </c>
      <c r="G10" s="788">
        <f t="shared" si="0"/>
        <v>654.29</v>
      </c>
      <c r="H10" s="788" t="str">
        <f t="shared" si="0"/>
        <v xml:space="preserve"> </v>
      </c>
      <c r="I10" s="788" t="str">
        <f t="shared" si="0"/>
        <v xml:space="preserve"> </v>
      </c>
      <c r="J10" s="788">
        <f t="shared" si="0"/>
        <v>921.45</v>
      </c>
      <c r="K10" s="788" t="str">
        <f t="shared" si="0"/>
        <v xml:space="preserve"> </v>
      </c>
      <c r="L10" s="788" t="str">
        <f>IF(X10&lt;&gt;0,X10*(1-$L$6)," ")</f>
        <v xml:space="preserve"> </v>
      </c>
      <c r="M10" s="545">
        <v>22</v>
      </c>
      <c r="N10" s="546">
        <v>143.12</v>
      </c>
      <c r="O10" s="546">
        <v>169.01</v>
      </c>
      <c r="P10" s="546">
        <v>273.98</v>
      </c>
      <c r="Q10" s="546">
        <v>374.86</v>
      </c>
      <c r="R10" s="546">
        <v>507.07</v>
      </c>
      <c r="S10" s="546">
        <v>654.29</v>
      </c>
      <c r="T10" s="546">
        <v>0</v>
      </c>
      <c r="U10" s="546">
        <v>0</v>
      </c>
      <c r="V10" s="546">
        <v>921.45</v>
      </c>
      <c r="W10" s="546">
        <v>0</v>
      </c>
      <c r="X10" s="546">
        <v>0</v>
      </c>
      <c r="Y10" s="547"/>
      <c r="Z10" s="1021"/>
      <c r="AA10" s="1022"/>
      <c r="AB10" s="1022"/>
      <c r="AC10" s="1022"/>
      <c r="AD10" s="1022"/>
      <c r="AE10" s="1022"/>
      <c r="AF10" s="1022"/>
      <c r="AG10" s="1022"/>
      <c r="AH10" s="1022"/>
      <c r="AI10" s="1022"/>
      <c r="AJ10" s="1022"/>
      <c r="AK10" s="1022"/>
      <c r="AM10" s="1021"/>
      <c r="AN10" s="1022"/>
      <c r="AO10" s="1022"/>
      <c r="AP10" s="1022"/>
      <c r="AQ10" s="1022"/>
      <c r="AR10" s="1022"/>
      <c r="AS10" s="1022"/>
      <c r="AT10" s="1022"/>
      <c r="AU10" s="1022"/>
      <c r="AV10" s="1022"/>
      <c r="AW10" s="1022"/>
      <c r="AX10" s="1022"/>
    </row>
    <row r="11" spans="1:50" ht="14.1" customHeight="1" x14ac:dyDescent="0.2">
      <c r="A11" s="544">
        <v>28</v>
      </c>
      <c r="B11" s="788">
        <f t="shared" si="1"/>
        <v>158.12</v>
      </c>
      <c r="C11" s="788">
        <f t="shared" si="0"/>
        <v>293.06</v>
      </c>
      <c r="D11" s="788">
        <f t="shared" si="0"/>
        <v>314.88</v>
      </c>
      <c r="E11" s="788">
        <f t="shared" si="0"/>
        <v>436.21</v>
      </c>
      <c r="F11" s="788">
        <f t="shared" si="0"/>
        <v>511.18</v>
      </c>
      <c r="G11" s="788">
        <f t="shared" si="0"/>
        <v>681.55</v>
      </c>
      <c r="H11" s="788" t="str">
        <f t="shared" si="0"/>
        <v xml:space="preserve"> </v>
      </c>
      <c r="I11" s="788" t="str">
        <f t="shared" si="0"/>
        <v xml:space="preserve"> </v>
      </c>
      <c r="J11" s="788">
        <f t="shared" si="0"/>
        <v>981.44</v>
      </c>
      <c r="K11" s="788" t="str">
        <f t="shared" si="0"/>
        <v xml:space="preserve"> </v>
      </c>
      <c r="L11" s="788" t="str">
        <f t="shared" si="0"/>
        <v xml:space="preserve"> </v>
      </c>
      <c r="M11" s="545">
        <v>28</v>
      </c>
      <c r="N11" s="546">
        <v>158.12</v>
      </c>
      <c r="O11" s="546">
        <v>293.06</v>
      </c>
      <c r="P11" s="546">
        <v>314.88</v>
      </c>
      <c r="Q11" s="546">
        <v>436.21</v>
      </c>
      <c r="R11" s="546">
        <v>511.18</v>
      </c>
      <c r="S11" s="546">
        <v>681.55</v>
      </c>
      <c r="T11" s="546">
        <v>0</v>
      </c>
      <c r="U11" s="546">
        <v>0</v>
      </c>
      <c r="V11" s="546">
        <v>981.44</v>
      </c>
      <c r="W11" s="546">
        <v>0</v>
      </c>
      <c r="X11" s="546">
        <v>0</v>
      </c>
      <c r="Y11" s="547"/>
      <c r="Z11" s="1021"/>
      <c r="AA11" s="1022"/>
      <c r="AB11" s="1022"/>
      <c r="AC11" s="1022"/>
      <c r="AD11" s="1022"/>
      <c r="AE11" s="1022"/>
      <c r="AF11" s="1022"/>
      <c r="AG11" s="1022"/>
      <c r="AH11" s="1022"/>
      <c r="AI11" s="1022"/>
      <c r="AJ11" s="1022"/>
      <c r="AK11" s="1022"/>
      <c r="AM11" s="1021"/>
      <c r="AN11" s="1022"/>
      <c r="AO11" s="1022"/>
      <c r="AP11" s="1022"/>
      <c r="AQ11" s="1022"/>
      <c r="AR11" s="1022"/>
      <c r="AS11" s="1022"/>
      <c r="AT11" s="1022"/>
      <c r="AU11" s="1022"/>
      <c r="AV11" s="1022"/>
      <c r="AW11" s="1022"/>
      <c r="AX11" s="1022"/>
    </row>
    <row r="12" spans="1:50" ht="14.1" customHeight="1" x14ac:dyDescent="0.2">
      <c r="A12" s="544">
        <v>35</v>
      </c>
      <c r="B12" s="788">
        <f t="shared" si="1"/>
        <v>181.28</v>
      </c>
      <c r="C12" s="788">
        <f t="shared" si="0"/>
        <v>318.97000000000003</v>
      </c>
      <c r="D12" s="788">
        <f t="shared" si="0"/>
        <v>338.05</v>
      </c>
      <c r="E12" s="788">
        <f t="shared" si="0"/>
        <v>458.01</v>
      </c>
      <c r="F12" s="788">
        <f t="shared" si="0"/>
        <v>565.69000000000005</v>
      </c>
      <c r="G12" s="788">
        <f t="shared" si="0"/>
        <v>688.37</v>
      </c>
      <c r="H12" s="788" t="str">
        <f t="shared" si="0"/>
        <v xml:space="preserve"> </v>
      </c>
      <c r="I12" s="788" t="str">
        <f t="shared" si="0"/>
        <v xml:space="preserve"> </v>
      </c>
      <c r="J12" s="788" t="str">
        <f t="shared" si="0"/>
        <v xml:space="preserve"> </v>
      </c>
      <c r="K12" s="788" t="str">
        <f t="shared" si="0"/>
        <v xml:space="preserve"> </v>
      </c>
      <c r="L12" s="788" t="str">
        <f t="shared" si="0"/>
        <v xml:space="preserve"> </v>
      </c>
      <c r="M12" s="545">
        <v>35</v>
      </c>
      <c r="N12" s="546">
        <v>181.28</v>
      </c>
      <c r="O12" s="546">
        <v>318.97000000000003</v>
      </c>
      <c r="P12" s="546">
        <v>338.05</v>
      </c>
      <c r="Q12" s="546">
        <v>458.01</v>
      </c>
      <c r="R12" s="546">
        <v>565.69000000000005</v>
      </c>
      <c r="S12" s="546">
        <v>688.37</v>
      </c>
      <c r="T12" s="546">
        <v>0</v>
      </c>
      <c r="U12" s="546">
        <v>0</v>
      </c>
      <c r="V12" s="546">
        <v>0</v>
      </c>
      <c r="W12" s="546">
        <v>0</v>
      </c>
      <c r="X12" s="546">
        <v>0</v>
      </c>
      <c r="Y12" s="547"/>
      <c r="Z12" s="1021"/>
      <c r="AA12" s="1022"/>
      <c r="AB12" s="1022"/>
      <c r="AC12" s="1022"/>
      <c r="AD12" s="1022"/>
      <c r="AE12" s="1022"/>
      <c r="AF12" s="1022"/>
      <c r="AG12" s="1022"/>
      <c r="AH12" s="1022"/>
      <c r="AI12" s="1022"/>
      <c r="AJ12" s="1022"/>
      <c r="AK12" s="1022"/>
      <c r="AM12" s="1021"/>
      <c r="AN12" s="1022"/>
      <c r="AO12" s="1022"/>
      <c r="AP12" s="1022"/>
      <c r="AQ12" s="1022"/>
      <c r="AR12" s="1022"/>
      <c r="AS12" s="1022"/>
      <c r="AT12" s="1022"/>
      <c r="AU12" s="1022"/>
      <c r="AV12" s="1022"/>
      <c r="AW12" s="1022"/>
      <c r="AX12" s="1022"/>
    </row>
    <row r="13" spans="1:50" ht="13.5" customHeight="1" x14ac:dyDescent="0.2">
      <c r="A13" s="544">
        <v>38</v>
      </c>
      <c r="B13" s="788" t="str">
        <f t="shared" si="1"/>
        <v xml:space="preserve"> </v>
      </c>
      <c r="C13" s="788" t="str">
        <f t="shared" si="0"/>
        <v xml:space="preserve"> </v>
      </c>
      <c r="D13" s="788" t="str">
        <f t="shared" si="0"/>
        <v xml:space="preserve"> </v>
      </c>
      <c r="E13" s="788" t="str">
        <f t="shared" si="0"/>
        <v xml:space="preserve"> </v>
      </c>
      <c r="F13" s="788">
        <f t="shared" si="0"/>
        <v>624.29999999999995</v>
      </c>
      <c r="G13" s="788" t="str">
        <f t="shared" si="0"/>
        <v xml:space="preserve"> </v>
      </c>
      <c r="H13" s="788" t="str">
        <f t="shared" si="0"/>
        <v xml:space="preserve"> </v>
      </c>
      <c r="I13" s="788" t="str">
        <f t="shared" si="0"/>
        <v xml:space="preserve"> </v>
      </c>
      <c r="J13" s="788" t="str">
        <f t="shared" si="0"/>
        <v xml:space="preserve"> </v>
      </c>
      <c r="K13" s="788" t="str">
        <f t="shared" si="0"/>
        <v xml:space="preserve"> </v>
      </c>
      <c r="L13" s="788" t="str">
        <f t="shared" si="0"/>
        <v xml:space="preserve"> </v>
      </c>
      <c r="M13" s="545">
        <v>38</v>
      </c>
      <c r="N13" s="548">
        <v>0</v>
      </c>
      <c r="O13" s="546">
        <v>0</v>
      </c>
      <c r="P13" s="546">
        <v>0</v>
      </c>
      <c r="Q13" s="546">
        <v>0</v>
      </c>
      <c r="R13" s="546">
        <v>624.29999999999995</v>
      </c>
      <c r="S13" s="546">
        <v>0</v>
      </c>
      <c r="T13" s="546">
        <v>0</v>
      </c>
      <c r="U13" s="548">
        <v>0</v>
      </c>
      <c r="V13" s="546">
        <v>0</v>
      </c>
      <c r="W13" s="546">
        <v>0</v>
      </c>
      <c r="X13" s="546">
        <v>0</v>
      </c>
      <c r="Y13" s="547"/>
      <c r="Z13" s="1021"/>
      <c r="AA13" s="1022"/>
      <c r="AB13" s="1022"/>
      <c r="AC13" s="1022"/>
      <c r="AD13" s="1022"/>
      <c r="AE13" s="1022"/>
      <c r="AF13" s="1022"/>
      <c r="AG13" s="1022"/>
      <c r="AH13" s="1022"/>
      <c r="AI13" s="1022"/>
      <c r="AJ13" s="1022"/>
      <c r="AK13" s="1022"/>
      <c r="AM13" s="1021"/>
      <c r="AN13" s="1022"/>
      <c r="AO13" s="1022"/>
      <c r="AP13" s="1022"/>
      <c r="AQ13" s="1022"/>
      <c r="AR13" s="1022"/>
      <c r="AS13" s="1022"/>
      <c r="AT13" s="1022"/>
      <c r="AU13" s="1022"/>
      <c r="AV13" s="1022"/>
      <c r="AW13" s="1022"/>
      <c r="AX13" s="1022"/>
    </row>
    <row r="14" spans="1:50" ht="14.1" customHeight="1" x14ac:dyDescent="0.2">
      <c r="A14" s="544">
        <v>42</v>
      </c>
      <c r="B14" s="788">
        <f t="shared" si="1"/>
        <v>203.11</v>
      </c>
      <c r="C14" s="788">
        <f t="shared" si="0"/>
        <v>335.32</v>
      </c>
      <c r="D14" s="788">
        <f t="shared" si="0"/>
        <v>355.78</v>
      </c>
      <c r="E14" s="788">
        <f t="shared" si="0"/>
        <v>477.09</v>
      </c>
      <c r="F14" s="788">
        <f t="shared" si="0"/>
        <v>639.29999999999995</v>
      </c>
      <c r="G14" s="788">
        <f t="shared" si="0"/>
        <v>771.51</v>
      </c>
      <c r="H14" s="788" t="str">
        <f t="shared" si="0"/>
        <v xml:space="preserve"> </v>
      </c>
      <c r="I14" s="788" t="str">
        <f t="shared" si="0"/>
        <v xml:space="preserve"> </v>
      </c>
      <c r="J14" s="788">
        <f t="shared" si="0"/>
        <v>1121.8499999999999</v>
      </c>
      <c r="K14" s="788" t="str">
        <f t="shared" si="0"/>
        <v xml:space="preserve"> </v>
      </c>
      <c r="L14" s="788" t="str">
        <f t="shared" si="0"/>
        <v xml:space="preserve"> </v>
      </c>
      <c r="M14" s="545">
        <v>42</v>
      </c>
      <c r="N14" s="546">
        <v>203.11</v>
      </c>
      <c r="O14" s="546">
        <v>335.32</v>
      </c>
      <c r="P14" s="546">
        <v>355.78</v>
      </c>
      <c r="Q14" s="546">
        <v>477.09</v>
      </c>
      <c r="R14" s="546">
        <v>639.29999999999995</v>
      </c>
      <c r="S14" s="546">
        <v>771.51</v>
      </c>
      <c r="T14" s="546">
        <v>0</v>
      </c>
      <c r="U14" s="546">
        <v>0</v>
      </c>
      <c r="V14" s="546">
        <v>1121.8499999999999</v>
      </c>
      <c r="W14" s="546">
        <v>0</v>
      </c>
      <c r="X14" s="546">
        <v>0</v>
      </c>
      <c r="Y14" s="547"/>
      <c r="Z14" s="1021"/>
      <c r="AA14" s="1022"/>
      <c r="AB14" s="1022"/>
      <c r="AC14" s="1022"/>
      <c r="AD14" s="1022"/>
      <c r="AE14" s="1022"/>
      <c r="AF14" s="1022"/>
      <c r="AG14" s="1022"/>
      <c r="AH14" s="1022"/>
      <c r="AI14" s="1022"/>
      <c r="AJ14" s="1022"/>
      <c r="AK14" s="1022"/>
      <c r="AM14" s="1021"/>
      <c r="AN14" s="1022"/>
      <c r="AO14" s="1022"/>
      <c r="AP14" s="1022"/>
      <c r="AQ14" s="1022"/>
      <c r="AR14" s="1022"/>
      <c r="AS14" s="1022"/>
      <c r="AT14" s="1022"/>
      <c r="AU14" s="1022"/>
      <c r="AV14" s="1022"/>
      <c r="AW14" s="1022"/>
      <c r="AX14" s="1022"/>
    </row>
    <row r="15" spans="1:50" ht="14.1" customHeight="1" x14ac:dyDescent="0.2">
      <c r="A15" s="544">
        <v>48</v>
      </c>
      <c r="B15" s="788">
        <f t="shared" si="1"/>
        <v>226.27</v>
      </c>
      <c r="C15" s="788">
        <f t="shared" si="0"/>
        <v>347.59</v>
      </c>
      <c r="D15" s="788">
        <f t="shared" si="0"/>
        <v>365.32</v>
      </c>
      <c r="E15" s="788">
        <f t="shared" si="0"/>
        <v>489.35</v>
      </c>
      <c r="F15" s="788">
        <f t="shared" si="0"/>
        <v>665.19</v>
      </c>
      <c r="G15" s="788">
        <f t="shared" si="0"/>
        <v>872.38</v>
      </c>
      <c r="H15" s="788" t="str">
        <f t="shared" si="0"/>
        <v xml:space="preserve"> </v>
      </c>
      <c r="I15" s="788" t="str">
        <f t="shared" si="0"/>
        <v xml:space="preserve"> </v>
      </c>
      <c r="J15" s="788">
        <f t="shared" si="0"/>
        <v>1206.3499999999999</v>
      </c>
      <c r="K15" s="788">
        <f>IF(W15&lt;&gt;0,W15*(1-$L$6)," ")</f>
        <v>1384.92</v>
      </c>
      <c r="L15" s="788" t="str">
        <f t="shared" si="0"/>
        <v xml:space="preserve"> </v>
      </c>
      <c r="M15" s="545">
        <v>48</v>
      </c>
      <c r="N15" s="546">
        <v>226.27</v>
      </c>
      <c r="O15" s="546">
        <v>347.59</v>
      </c>
      <c r="P15" s="546">
        <v>365.32</v>
      </c>
      <c r="Q15" s="546">
        <v>489.35</v>
      </c>
      <c r="R15" s="546">
        <v>665.19</v>
      </c>
      <c r="S15" s="546">
        <v>872.38</v>
      </c>
      <c r="T15" s="546">
        <v>0</v>
      </c>
      <c r="U15" s="546">
        <v>0</v>
      </c>
      <c r="V15" s="546">
        <v>1206.3499999999999</v>
      </c>
      <c r="W15" s="546">
        <v>1384.92</v>
      </c>
      <c r="X15" s="546">
        <v>0</v>
      </c>
      <c r="Y15" s="547"/>
      <c r="Z15" s="1021"/>
      <c r="AA15" s="1022"/>
      <c r="AB15" s="1022"/>
      <c r="AC15" s="1022"/>
      <c r="AD15" s="1022"/>
      <c r="AE15" s="1022"/>
      <c r="AF15" s="1022"/>
      <c r="AG15" s="1022"/>
      <c r="AH15" s="1022"/>
      <c r="AI15" s="1022"/>
      <c r="AJ15" s="1022"/>
      <c r="AK15" s="1022"/>
      <c r="AM15" s="1021"/>
      <c r="AN15" s="1022"/>
      <c r="AO15" s="1022"/>
      <c r="AP15" s="1022"/>
      <c r="AQ15" s="1022"/>
      <c r="AR15" s="1022"/>
      <c r="AS15" s="1022"/>
      <c r="AT15" s="1022"/>
      <c r="AU15" s="1022"/>
      <c r="AV15" s="1022"/>
      <c r="AW15" s="1022"/>
      <c r="AX15" s="1022"/>
    </row>
    <row r="16" spans="1:50" ht="14.1" customHeight="1" x14ac:dyDescent="0.2">
      <c r="A16" s="544">
        <v>51</v>
      </c>
      <c r="B16" s="788" t="str">
        <f t="shared" si="1"/>
        <v xml:space="preserve"> </v>
      </c>
      <c r="C16" s="788" t="str">
        <f t="shared" si="0"/>
        <v xml:space="preserve"> </v>
      </c>
      <c r="D16" s="788" t="str">
        <f t="shared" si="0"/>
        <v xml:space="preserve"> </v>
      </c>
      <c r="E16" s="788" t="str">
        <f t="shared" si="0"/>
        <v xml:space="preserve"> </v>
      </c>
      <c r="F16" s="788">
        <f t="shared" si="0"/>
        <v>651.55999999999995</v>
      </c>
      <c r="G16" s="788">
        <f t="shared" si="0"/>
        <v>811.04</v>
      </c>
      <c r="H16" s="788" t="str">
        <f t="shared" si="0"/>
        <v xml:space="preserve"> </v>
      </c>
      <c r="I16" s="788" t="str">
        <f t="shared" si="0"/>
        <v xml:space="preserve"> </v>
      </c>
      <c r="J16" s="788" t="str">
        <f t="shared" si="0"/>
        <v xml:space="preserve"> </v>
      </c>
      <c r="K16" s="788" t="str">
        <f t="shared" si="0"/>
        <v xml:space="preserve"> </v>
      </c>
      <c r="L16" s="788" t="str">
        <f t="shared" si="0"/>
        <v xml:space="preserve"> </v>
      </c>
      <c r="M16" s="545">
        <v>51</v>
      </c>
      <c r="N16" s="546">
        <v>0</v>
      </c>
      <c r="O16" s="546">
        <v>0</v>
      </c>
      <c r="P16" s="546">
        <v>0</v>
      </c>
      <c r="Q16" s="546">
        <v>0</v>
      </c>
      <c r="R16" s="546">
        <v>651.55999999999995</v>
      </c>
      <c r="S16" s="546">
        <v>811.04</v>
      </c>
      <c r="T16" s="546">
        <v>0</v>
      </c>
      <c r="U16" s="546">
        <v>0</v>
      </c>
      <c r="V16" s="546">
        <v>0</v>
      </c>
      <c r="W16" s="546">
        <v>0</v>
      </c>
      <c r="X16" s="546">
        <v>0</v>
      </c>
      <c r="Y16" s="547"/>
      <c r="Z16" s="1021"/>
      <c r="AA16" s="1022"/>
      <c r="AB16" s="1022"/>
      <c r="AC16" s="1022"/>
      <c r="AD16" s="1022"/>
      <c r="AE16" s="1022"/>
      <c r="AF16" s="1022"/>
      <c r="AG16" s="1022"/>
      <c r="AH16" s="1022"/>
      <c r="AI16" s="1022"/>
      <c r="AJ16" s="1022"/>
      <c r="AK16" s="1022"/>
      <c r="AM16" s="1021"/>
      <c r="AN16" s="1022"/>
      <c r="AO16" s="1022"/>
      <c r="AP16" s="1022"/>
      <c r="AQ16" s="1022"/>
      <c r="AR16" s="1022"/>
      <c r="AS16" s="1022"/>
      <c r="AT16" s="1022"/>
      <c r="AU16" s="1022"/>
      <c r="AV16" s="1022"/>
      <c r="AW16" s="1022"/>
      <c r="AX16" s="1022"/>
    </row>
    <row r="17" spans="1:50" ht="14.1" customHeight="1" x14ac:dyDescent="0.2">
      <c r="A17" s="544">
        <v>54</v>
      </c>
      <c r="B17" s="788">
        <f t="shared" si="1"/>
        <v>242.65</v>
      </c>
      <c r="C17" s="788">
        <f t="shared" si="0"/>
        <v>291.72000000000003</v>
      </c>
      <c r="D17" s="788">
        <f t="shared" si="0"/>
        <v>373.48</v>
      </c>
      <c r="E17" s="788">
        <f t="shared" si="0"/>
        <v>516.63</v>
      </c>
      <c r="F17" s="788" t="str">
        <f t="shared" si="0"/>
        <v xml:space="preserve"> </v>
      </c>
      <c r="G17" s="788" t="str">
        <f t="shared" si="0"/>
        <v xml:space="preserve"> </v>
      </c>
      <c r="H17" s="788" t="str">
        <f t="shared" si="0"/>
        <v xml:space="preserve"> </v>
      </c>
      <c r="I17" s="788" t="str">
        <f t="shared" si="0"/>
        <v xml:space="preserve"> </v>
      </c>
      <c r="J17" s="788" t="str">
        <f t="shared" si="0"/>
        <v xml:space="preserve"> </v>
      </c>
      <c r="K17" s="788" t="str">
        <f t="shared" si="0"/>
        <v xml:space="preserve"> </v>
      </c>
      <c r="L17" s="788" t="str">
        <f t="shared" si="0"/>
        <v xml:space="preserve"> </v>
      </c>
      <c r="M17" s="545">
        <v>54</v>
      </c>
      <c r="N17" s="546">
        <v>242.65</v>
      </c>
      <c r="O17" s="546">
        <v>291.72000000000003</v>
      </c>
      <c r="P17" s="546">
        <v>373.48</v>
      </c>
      <c r="Q17" s="546">
        <v>516.63</v>
      </c>
      <c r="R17" s="546">
        <v>0</v>
      </c>
      <c r="S17" s="546">
        <v>0</v>
      </c>
      <c r="T17" s="546">
        <v>0</v>
      </c>
      <c r="U17" s="546">
        <v>0</v>
      </c>
      <c r="V17" s="546">
        <v>0</v>
      </c>
      <c r="W17" s="546">
        <v>0</v>
      </c>
      <c r="X17" s="546">
        <v>0</v>
      </c>
      <c r="Y17" s="547"/>
      <c r="Z17" s="1021"/>
      <c r="AA17" s="1022"/>
      <c r="AB17" s="1022"/>
      <c r="AC17" s="1022"/>
      <c r="AD17" s="1022"/>
      <c r="AE17" s="1022"/>
      <c r="AF17" s="1022"/>
      <c r="AG17" s="1022"/>
      <c r="AH17" s="1022"/>
      <c r="AI17" s="1022"/>
      <c r="AJ17" s="1022"/>
      <c r="AK17" s="1022"/>
      <c r="AM17" s="1021"/>
      <c r="AN17" s="1022"/>
      <c r="AO17" s="1022"/>
      <c r="AP17" s="1022"/>
      <c r="AQ17" s="1022"/>
      <c r="AR17" s="1022"/>
      <c r="AS17" s="1022"/>
      <c r="AT17" s="1022"/>
      <c r="AU17" s="1022"/>
      <c r="AV17" s="1022"/>
      <c r="AW17" s="1022"/>
      <c r="AX17" s="1022"/>
    </row>
    <row r="18" spans="1:50" ht="14.1" customHeight="1" x14ac:dyDescent="0.2">
      <c r="A18" s="544">
        <v>57</v>
      </c>
      <c r="B18" s="788" t="str">
        <f t="shared" si="1"/>
        <v xml:space="preserve"> </v>
      </c>
      <c r="C18" s="788">
        <f t="shared" si="0"/>
        <v>299.88</v>
      </c>
      <c r="D18" s="788">
        <f t="shared" si="0"/>
        <v>376.22</v>
      </c>
      <c r="E18" s="788">
        <f t="shared" si="0"/>
        <v>531.61</v>
      </c>
      <c r="F18" s="788">
        <f t="shared" si="0"/>
        <v>682.91</v>
      </c>
      <c r="G18" s="788">
        <f t="shared" si="0"/>
        <v>935.1</v>
      </c>
      <c r="H18" s="788" t="str">
        <f t="shared" si="0"/>
        <v xml:space="preserve"> </v>
      </c>
      <c r="I18" s="788" t="str">
        <f t="shared" si="0"/>
        <v xml:space="preserve"> </v>
      </c>
      <c r="J18" s="788" t="str">
        <f t="shared" si="0"/>
        <v xml:space="preserve"> </v>
      </c>
      <c r="K18" s="788" t="str">
        <f t="shared" si="0"/>
        <v xml:space="preserve"> </v>
      </c>
      <c r="L18" s="788" t="str">
        <f t="shared" si="0"/>
        <v xml:space="preserve"> </v>
      </c>
      <c r="M18" s="545">
        <v>57</v>
      </c>
      <c r="N18" s="546">
        <v>0</v>
      </c>
      <c r="O18" s="546">
        <v>299.88</v>
      </c>
      <c r="P18" s="546">
        <v>376.22</v>
      </c>
      <c r="Q18" s="546">
        <v>531.61</v>
      </c>
      <c r="R18" s="546">
        <v>682.91</v>
      </c>
      <c r="S18" s="546">
        <v>935.1</v>
      </c>
      <c r="T18" s="546">
        <v>0</v>
      </c>
      <c r="U18" s="546">
        <v>0</v>
      </c>
      <c r="V18" s="546">
        <v>0</v>
      </c>
      <c r="W18" s="546">
        <v>0</v>
      </c>
      <c r="X18" s="546">
        <v>0</v>
      </c>
      <c r="Y18" s="547"/>
      <c r="Z18" s="1021"/>
      <c r="AA18" s="1022"/>
      <c r="AB18" s="1022"/>
      <c r="AC18" s="1022"/>
      <c r="AD18" s="1022"/>
      <c r="AE18" s="1022"/>
      <c r="AF18" s="1022"/>
      <c r="AG18" s="1022"/>
      <c r="AH18" s="1022"/>
      <c r="AI18" s="1022"/>
      <c r="AJ18" s="1022"/>
      <c r="AK18" s="1022"/>
      <c r="AM18" s="1021"/>
      <c r="AN18" s="1022"/>
      <c r="AO18" s="1022"/>
      <c r="AP18" s="1022"/>
      <c r="AQ18" s="1022"/>
      <c r="AR18" s="1022"/>
      <c r="AS18" s="1022"/>
      <c r="AT18" s="1022"/>
      <c r="AU18" s="1022"/>
      <c r="AV18" s="1022"/>
      <c r="AW18" s="1022"/>
      <c r="AX18" s="1022"/>
    </row>
    <row r="19" spans="1:50" ht="14.1" customHeight="1" x14ac:dyDescent="0.2">
      <c r="A19" s="544">
        <v>60</v>
      </c>
      <c r="B19" s="788">
        <f t="shared" si="1"/>
        <v>276.70999999999998</v>
      </c>
      <c r="C19" s="788">
        <f t="shared" si="0"/>
        <v>366.67</v>
      </c>
      <c r="D19" s="788">
        <f t="shared" si="0"/>
        <v>380.31</v>
      </c>
      <c r="E19" s="788">
        <f t="shared" si="0"/>
        <v>542.52</v>
      </c>
      <c r="F19" s="788">
        <f t="shared" si="0"/>
        <v>695.17</v>
      </c>
      <c r="G19" s="788">
        <f t="shared" si="0"/>
        <v>947.34</v>
      </c>
      <c r="H19" s="788" t="str">
        <f t="shared" si="0"/>
        <v xml:space="preserve"> </v>
      </c>
      <c r="I19" s="788" t="str">
        <f t="shared" si="0"/>
        <v xml:space="preserve"> </v>
      </c>
      <c r="J19" s="788">
        <f t="shared" si="0"/>
        <v>1299.05</v>
      </c>
      <c r="K19" s="788">
        <f t="shared" si="0"/>
        <v>1492.59</v>
      </c>
      <c r="L19" s="788">
        <f t="shared" si="0"/>
        <v>1717.51</v>
      </c>
      <c r="M19" s="545">
        <v>60</v>
      </c>
      <c r="N19" s="546">
        <v>276.70999999999998</v>
      </c>
      <c r="O19" s="546">
        <v>366.67</v>
      </c>
      <c r="P19" s="546">
        <v>380.31</v>
      </c>
      <c r="Q19" s="546">
        <v>542.52</v>
      </c>
      <c r="R19" s="546">
        <v>695.17</v>
      </c>
      <c r="S19" s="546">
        <v>947.34</v>
      </c>
      <c r="T19" s="546">
        <v>0</v>
      </c>
      <c r="U19" s="546">
        <v>0</v>
      </c>
      <c r="V19" s="546">
        <v>1299.05</v>
      </c>
      <c r="W19" s="546">
        <v>1492.59</v>
      </c>
      <c r="X19" s="546">
        <v>1717.51</v>
      </c>
      <c r="Y19" s="547"/>
      <c r="Z19" s="1021"/>
      <c r="AA19" s="1022"/>
      <c r="AB19" s="1022"/>
      <c r="AC19" s="1022"/>
      <c r="AD19" s="1022"/>
      <c r="AE19" s="1022"/>
      <c r="AF19" s="1022"/>
      <c r="AG19" s="1022"/>
      <c r="AH19" s="1022"/>
      <c r="AI19" s="1022"/>
      <c r="AJ19" s="1022"/>
      <c r="AK19" s="1022"/>
      <c r="AM19" s="1021"/>
      <c r="AN19" s="1022"/>
      <c r="AO19" s="1022"/>
      <c r="AP19" s="1022"/>
      <c r="AQ19" s="1022"/>
      <c r="AR19" s="1022"/>
      <c r="AS19" s="1022"/>
      <c r="AT19" s="1022"/>
      <c r="AU19" s="1022"/>
      <c r="AV19" s="1022"/>
      <c r="AW19" s="1022"/>
      <c r="AX19" s="1022"/>
    </row>
    <row r="20" spans="1:50" ht="14.1" customHeight="1" x14ac:dyDescent="0.2">
      <c r="A20" s="544">
        <v>64</v>
      </c>
      <c r="B20" s="788" t="str">
        <f t="shared" si="1"/>
        <v xml:space="preserve"> </v>
      </c>
      <c r="C20" s="788">
        <f t="shared" si="0"/>
        <v>353.04</v>
      </c>
      <c r="D20" s="788">
        <f t="shared" si="0"/>
        <v>395.3</v>
      </c>
      <c r="E20" s="788">
        <f t="shared" si="0"/>
        <v>562.96</v>
      </c>
      <c r="F20" s="788">
        <f t="shared" si="0"/>
        <v>751.08</v>
      </c>
      <c r="G20" s="788">
        <f t="shared" si="0"/>
        <v>812.4</v>
      </c>
      <c r="H20" s="788" t="str">
        <f t="shared" si="0"/>
        <v xml:space="preserve"> </v>
      </c>
      <c r="I20" s="788" t="str">
        <f t="shared" si="0"/>
        <v xml:space="preserve"> </v>
      </c>
      <c r="J20" s="788" t="str">
        <f t="shared" si="0"/>
        <v xml:space="preserve"> </v>
      </c>
      <c r="K20" s="788" t="str">
        <f t="shared" si="0"/>
        <v xml:space="preserve"> </v>
      </c>
      <c r="L20" s="788" t="str">
        <f t="shared" si="0"/>
        <v xml:space="preserve"> </v>
      </c>
      <c r="M20" s="545">
        <v>64</v>
      </c>
      <c r="N20" s="546">
        <v>0</v>
      </c>
      <c r="O20" s="546">
        <v>353.04</v>
      </c>
      <c r="P20" s="546">
        <v>395.3</v>
      </c>
      <c r="Q20" s="546">
        <v>562.96</v>
      </c>
      <c r="R20" s="546">
        <v>751.08</v>
      </c>
      <c r="S20" s="546">
        <v>812.4</v>
      </c>
      <c r="T20" s="546">
        <v>0</v>
      </c>
      <c r="U20" s="546">
        <v>0</v>
      </c>
      <c r="V20" s="546">
        <v>0</v>
      </c>
      <c r="W20" s="546">
        <v>0</v>
      </c>
      <c r="X20" s="546">
        <v>0</v>
      </c>
      <c r="Y20" s="547"/>
      <c r="Z20" s="1021"/>
      <c r="AA20" s="1022"/>
      <c r="AB20" s="1022"/>
      <c r="AC20" s="1022"/>
      <c r="AD20" s="1022"/>
      <c r="AE20" s="1022"/>
      <c r="AF20" s="1022"/>
      <c r="AG20" s="1022"/>
      <c r="AH20" s="1022"/>
      <c r="AI20" s="1022"/>
      <c r="AJ20" s="1022"/>
      <c r="AK20" s="1022"/>
      <c r="AM20" s="1021"/>
      <c r="AN20" s="1022"/>
      <c r="AO20" s="1022"/>
      <c r="AP20" s="1022"/>
      <c r="AQ20" s="1022"/>
      <c r="AR20" s="1022"/>
      <c r="AS20" s="1022"/>
      <c r="AT20" s="1022"/>
      <c r="AU20" s="1022"/>
      <c r="AV20" s="1022"/>
      <c r="AW20" s="1022"/>
      <c r="AX20" s="1022"/>
    </row>
    <row r="21" spans="1:50" ht="14.1" customHeight="1" x14ac:dyDescent="0.2">
      <c r="A21" s="544">
        <v>67</v>
      </c>
      <c r="B21" s="788" t="str">
        <f t="shared" si="1"/>
        <v xml:space="preserve"> </v>
      </c>
      <c r="C21" s="788" t="str">
        <f t="shared" si="0"/>
        <v xml:space="preserve"> </v>
      </c>
      <c r="D21" s="788" t="str">
        <f t="shared" si="0"/>
        <v xml:space="preserve"> </v>
      </c>
      <c r="E21" s="788" t="str">
        <f t="shared" si="0"/>
        <v xml:space="preserve"> </v>
      </c>
      <c r="F21" s="788">
        <f t="shared" si="0"/>
        <v>785.15</v>
      </c>
      <c r="G21" s="788" t="str">
        <f t="shared" si="0"/>
        <v xml:space="preserve"> </v>
      </c>
      <c r="H21" s="788" t="str">
        <f t="shared" si="0"/>
        <v xml:space="preserve"> </v>
      </c>
      <c r="I21" s="788" t="str">
        <f t="shared" si="0"/>
        <v xml:space="preserve"> </v>
      </c>
      <c r="J21" s="788" t="str">
        <f t="shared" si="0"/>
        <v xml:space="preserve"> </v>
      </c>
      <c r="K21" s="788" t="str">
        <f t="shared" si="0"/>
        <v xml:space="preserve"> </v>
      </c>
      <c r="L21" s="788" t="str">
        <f t="shared" si="0"/>
        <v xml:space="preserve"> </v>
      </c>
      <c r="M21" s="545">
        <v>67</v>
      </c>
      <c r="N21" s="546">
        <v>0</v>
      </c>
      <c r="O21" s="546">
        <v>0</v>
      </c>
      <c r="P21" s="546">
        <v>0</v>
      </c>
      <c r="Q21" s="546">
        <v>0</v>
      </c>
      <c r="R21" s="546">
        <v>785.15</v>
      </c>
      <c r="S21" s="546">
        <v>0</v>
      </c>
      <c r="T21" s="546">
        <v>0</v>
      </c>
      <c r="U21" s="546">
        <v>0</v>
      </c>
      <c r="V21" s="546">
        <v>0</v>
      </c>
      <c r="W21" s="546">
        <v>0</v>
      </c>
      <c r="X21" s="546">
        <v>0</v>
      </c>
      <c r="Y21" s="547"/>
      <c r="Z21" s="1021"/>
      <c r="AA21" s="1022"/>
      <c r="AB21" s="1022"/>
      <c r="AC21" s="1022"/>
      <c r="AD21" s="1022"/>
      <c r="AE21" s="1022"/>
      <c r="AF21" s="1022"/>
      <c r="AG21" s="1022"/>
      <c r="AH21" s="1022"/>
      <c r="AI21" s="1022"/>
      <c r="AJ21" s="1022"/>
      <c r="AK21" s="1022"/>
      <c r="AM21" s="1021"/>
      <c r="AN21" s="1022"/>
      <c r="AO21" s="1022"/>
      <c r="AP21" s="1022"/>
      <c r="AQ21" s="1022"/>
      <c r="AR21" s="1022"/>
      <c r="AS21" s="1022"/>
      <c r="AT21" s="1022"/>
      <c r="AU21" s="1022"/>
      <c r="AV21" s="1022"/>
      <c r="AW21" s="1022"/>
      <c r="AX21" s="1022"/>
    </row>
    <row r="22" spans="1:50" ht="14.1" customHeight="1" x14ac:dyDescent="0.2">
      <c r="A22" s="544">
        <v>70</v>
      </c>
      <c r="B22" s="788" t="str">
        <f t="shared" si="1"/>
        <v xml:space="preserve"> </v>
      </c>
      <c r="C22" s="788">
        <f t="shared" si="0"/>
        <v>353.04</v>
      </c>
      <c r="D22" s="788">
        <f t="shared" si="0"/>
        <v>413.02</v>
      </c>
      <c r="E22" s="788">
        <f t="shared" si="0"/>
        <v>648.84</v>
      </c>
      <c r="F22" s="788">
        <f t="shared" si="0"/>
        <v>801.5</v>
      </c>
      <c r="G22" s="788">
        <f t="shared" si="0"/>
        <v>1000.52</v>
      </c>
      <c r="H22" s="788" t="str">
        <f t="shared" si="0"/>
        <v xml:space="preserve"> </v>
      </c>
      <c r="I22" s="788" t="str">
        <f t="shared" si="0"/>
        <v xml:space="preserve"> </v>
      </c>
      <c r="J22" s="788">
        <f t="shared" si="0"/>
        <v>1344.02</v>
      </c>
      <c r="K22" s="788" t="str">
        <f t="shared" si="0"/>
        <v xml:space="preserve"> </v>
      </c>
      <c r="L22" s="788" t="str">
        <f t="shared" si="0"/>
        <v xml:space="preserve"> </v>
      </c>
      <c r="M22" s="545">
        <v>70</v>
      </c>
      <c r="N22" s="546">
        <v>0</v>
      </c>
      <c r="O22" s="546">
        <v>353.04</v>
      </c>
      <c r="P22" s="546">
        <v>413.02</v>
      </c>
      <c r="Q22" s="546">
        <v>648.84</v>
      </c>
      <c r="R22" s="546">
        <v>801.5</v>
      </c>
      <c r="S22" s="546">
        <v>1000.52</v>
      </c>
      <c r="T22" s="546">
        <v>0</v>
      </c>
      <c r="U22" s="546">
        <v>0</v>
      </c>
      <c r="V22" s="546">
        <v>1344.02</v>
      </c>
      <c r="W22" s="546">
        <v>0</v>
      </c>
      <c r="X22" s="546">
        <v>0</v>
      </c>
      <c r="Y22" s="547"/>
      <c r="Z22" s="1021"/>
      <c r="AA22" s="1022"/>
      <c r="AB22" s="1022"/>
      <c r="AC22" s="1022"/>
      <c r="AD22" s="1022"/>
      <c r="AE22" s="1022"/>
      <c r="AF22" s="1022"/>
      <c r="AG22" s="1022"/>
      <c r="AH22" s="1022"/>
      <c r="AI22" s="1022"/>
      <c r="AJ22" s="1022"/>
      <c r="AK22" s="1022"/>
      <c r="AM22" s="1021"/>
      <c r="AN22" s="1022"/>
      <c r="AO22" s="1022"/>
      <c r="AP22" s="1022"/>
      <c r="AQ22" s="1022"/>
      <c r="AR22" s="1022"/>
      <c r="AS22" s="1022"/>
      <c r="AT22" s="1022"/>
      <c r="AU22" s="1022"/>
      <c r="AV22" s="1022"/>
      <c r="AW22" s="1022"/>
      <c r="AX22" s="1022"/>
    </row>
    <row r="23" spans="1:50" ht="14.1" customHeight="1" x14ac:dyDescent="0.2">
      <c r="A23" s="544">
        <v>76</v>
      </c>
      <c r="B23" s="788" t="str">
        <f t="shared" si="1"/>
        <v xml:space="preserve"> </v>
      </c>
      <c r="C23" s="788">
        <f t="shared" si="0"/>
        <v>415.74</v>
      </c>
      <c r="D23" s="788">
        <f t="shared" si="0"/>
        <v>436.21</v>
      </c>
      <c r="E23" s="788">
        <f t="shared" si="0"/>
        <v>620.21</v>
      </c>
      <c r="F23" s="788">
        <f t="shared" si="0"/>
        <v>826.04</v>
      </c>
      <c r="G23" s="788">
        <f t="shared" si="0"/>
        <v>1022.33</v>
      </c>
      <c r="H23" s="788" t="str">
        <f t="shared" si="0"/>
        <v xml:space="preserve"> </v>
      </c>
      <c r="I23" s="788" t="str">
        <f t="shared" si="0"/>
        <v xml:space="preserve"> </v>
      </c>
      <c r="J23" s="788">
        <f t="shared" si="0"/>
        <v>1369.92</v>
      </c>
      <c r="K23" s="788" t="str">
        <f t="shared" si="0"/>
        <v xml:space="preserve"> </v>
      </c>
      <c r="L23" s="788" t="str">
        <f t="shared" si="0"/>
        <v xml:space="preserve"> </v>
      </c>
      <c r="M23" s="545">
        <v>76</v>
      </c>
      <c r="N23" s="546">
        <v>0</v>
      </c>
      <c r="O23" s="546">
        <v>415.74</v>
      </c>
      <c r="P23" s="546">
        <v>436.21</v>
      </c>
      <c r="Q23" s="546">
        <v>620.21</v>
      </c>
      <c r="R23" s="546">
        <v>826.04</v>
      </c>
      <c r="S23" s="546">
        <v>1022.33</v>
      </c>
      <c r="T23" s="546">
        <v>0</v>
      </c>
      <c r="U23" s="546">
        <v>0</v>
      </c>
      <c r="V23" s="546">
        <v>1369.92</v>
      </c>
      <c r="W23" s="546">
        <v>0</v>
      </c>
      <c r="X23" s="546">
        <v>0</v>
      </c>
      <c r="Y23" s="547"/>
      <c r="Z23" s="1021"/>
      <c r="AA23" s="1022"/>
      <c r="AB23" s="1022"/>
      <c r="AC23" s="1022"/>
      <c r="AD23" s="1022"/>
      <c r="AE23" s="1022"/>
      <c r="AF23" s="1022"/>
      <c r="AG23" s="1022"/>
      <c r="AH23" s="1022"/>
      <c r="AI23" s="1022"/>
      <c r="AJ23" s="1022"/>
      <c r="AK23" s="1022"/>
      <c r="AM23" s="1021"/>
      <c r="AN23" s="1022"/>
      <c r="AO23" s="1022"/>
      <c r="AP23" s="1022"/>
      <c r="AQ23" s="1022"/>
      <c r="AR23" s="1022"/>
      <c r="AS23" s="1022"/>
      <c r="AT23" s="1022"/>
      <c r="AU23" s="1022"/>
      <c r="AV23" s="1022"/>
      <c r="AW23" s="1022"/>
      <c r="AX23" s="1022"/>
    </row>
    <row r="24" spans="1:50" ht="14.1" customHeight="1" x14ac:dyDescent="0.2">
      <c r="A24" s="544">
        <v>83</v>
      </c>
      <c r="B24" s="788" t="str">
        <f t="shared" si="1"/>
        <v xml:space="preserve"> </v>
      </c>
      <c r="C24" s="788">
        <f t="shared" si="0"/>
        <v>428.02</v>
      </c>
      <c r="D24" s="788">
        <f t="shared" si="0"/>
        <v>505.71</v>
      </c>
      <c r="E24" s="788">
        <f t="shared" si="0"/>
        <v>659.75</v>
      </c>
      <c r="F24" s="788">
        <f t="shared" si="0"/>
        <v>757.89</v>
      </c>
      <c r="G24" s="788">
        <f t="shared" si="0"/>
        <v>1034.5899999999999</v>
      </c>
      <c r="H24" s="788" t="str">
        <f t="shared" si="0"/>
        <v xml:space="preserve"> </v>
      </c>
      <c r="I24" s="788" t="str">
        <f t="shared" si="0"/>
        <v xml:space="preserve"> </v>
      </c>
      <c r="J24" s="788">
        <f t="shared" si="0"/>
        <v>1296.31</v>
      </c>
      <c r="K24" s="788" t="str">
        <f t="shared" si="0"/>
        <v xml:space="preserve"> </v>
      </c>
      <c r="L24" s="788" t="str">
        <f t="shared" si="0"/>
        <v xml:space="preserve"> </v>
      </c>
      <c r="M24" s="545">
        <v>83</v>
      </c>
      <c r="N24" s="546">
        <v>0</v>
      </c>
      <c r="O24" s="546">
        <v>428.02</v>
      </c>
      <c r="P24" s="546">
        <v>505.71</v>
      </c>
      <c r="Q24" s="546">
        <v>659.75</v>
      </c>
      <c r="R24" s="546">
        <v>757.89</v>
      </c>
      <c r="S24" s="546">
        <v>1034.5899999999999</v>
      </c>
      <c r="T24" s="546">
        <v>0</v>
      </c>
      <c r="U24" s="546">
        <v>0</v>
      </c>
      <c r="V24" s="546">
        <v>1296.31</v>
      </c>
      <c r="W24" s="546">
        <v>0</v>
      </c>
      <c r="X24" s="546">
        <v>0</v>
      </c>
      <c r="Y24" s="547"/>
      <c r="Z24" s="1021"/>
      <c r="AA24" s="1022"/>
      <c r="AB24" s="1022"/>
      <c r="AC24" s="1022"/>
      <c r="AD24" s="1022"/>
      <c r="AE24" s="1022"/>
      <c r="AF24" s="1022"/>
      <c r="AG24" s="1022"/>
      <c r="AH24" s="1022"/>
      <c r="AI24" s="1022"/>
      <c r="AJ24" s="1022"/>
      <c r="AK24" s="1022"/>
      <c r="AM24" s="1021"/>
      <c r="AN24" s="1022"/>
      <c r="AO24" s="1022"/>
      <c r="AP24" s="1022"/>
      <c r="AQ24" s="1022"/>
      <c r="AR24" s="1022"/>
      <c r="AS24" s="1022"/>
      <c r="AT24" s="1022"/>
      <c r="AU24" s="1022"/>
      <c r="AV24" s="1022"/>
      <c r="AW24" s="1022"/>
      <c r="AX24" s="1022"/>
    </row>
    <row r="25" spans="1:50" ht="14.1" customHeight="1" x14ac:dyDescent="0.2">
      <c r="A25" s="544">
        <v>89</v>
      </c>
      <c r="B25" s="788" t="str">
        <f t="shared" si="1"/>
        <v xml:space="preserve"> </v>
      </c>
      <c r="C25" s="788">
        <f t="shared" si="1"/>
        <v>468.92</v>
      </c>
      <c r="D25" s="788">
        <f t="shared" si="1"/>
        <v>498.89</v>
      </c>
      <c r="E25" s="788">
        <f t="shared" si="1"/>
        <v>722.44</v>
      </c>
      <c r="F25" s="788">
        <f t="shared" si="1"/>
        <v>869.66</v>
      </c>
      <c r="G25" s="788">
        <f t="shared" si="1"/>
        <v>1048.22</v>
      </c>
      <c r="H25" s="788">
        <f t="shared" si="1"/>
        <v>1218.6199999999999</v>
      </c>
      <c r="I25" s="788" t="str">
        <f t="shared" si="1"/>
        <v xml:space="preserve"> </v>
      </c>
      <c r="J25" s="788">
        <f t="shared" si="1"/>
        <v>1395.83</v>
      </c>
      <c r="K25" s="788">
        <f t="shared" si="1"/>
        <v>1647.99</v>
      </c>
      <c r="L25" s="788">
        <f t="shared" si="1"/>
        <v>1780.21</v>
      </c>
      <c r="M25" s="545">
        <v>89</v>
      </c>
      <c r="N25" s="546">
        <v>0</v>
      </c>
      <c r="O25" s="546">
        <v>468.92</v>
      </c>
      <c r="P25" s="546">
        <v>498.89</v>
      </c>
      <c r="Q25" s="546">
        <v>722.44</v>
      </c>
      <c r="R25" s="549">
        <v>869.66</v>
      </c>
      <c r="S25" s="549">
        <v>1048.22</v>
      </c>
      <c r="T25" s="546">
        <v>1218.6199999999999</v>
      </c>
      <c r="U25" s="546">
        <v>0</v>
      </c>
      <c r="V25" s="546">
        <v>1395.83</v>
      </c>
      <c r="W25" s="546">
        <v>1647.99</v>
      </c>
      <c r="X25" s="546">
        <v>1780.21</v>
      </c>
      <c r="Y25" s="547"/>
      <c r="Z25" s="1021"/>
      <c r="AA25" s="1022"/>
      <c r="AB25" s="1022"/>
      <c r="AC25" s="1022"/>
      <c r="AD25" s="1022"/>
      <c r="AE25" s="1022"/>
      <c r="AF25" s="1022"/>
      <c r="AG25" s="1022"/>
      <c r="AH25" s="1022"/>
      <c r="AI25" s="1022"/>
      <c r="AJ25" s="1022"/>
      <c r="AK25" s="1022"/>
      <c r="AM25" s="1021"/>
      <c r="AN25" s="1022"/>
      <c r="AO25" s="1022"/>
      <c r="AP25" s="1022"/>
      <c r="AQ25" s="1022"/>
      <c r="AR25" s="1022"/>
      <c r="AS25" s="1022"/>
      <c r="AT25" s="1022"/>
      <c r="AU25" s="1022"/>
      <c r="AV25" s="1022"/>
      <c r="AW25" s="1022"/>
      <c r="AX25" s="1022"/>
    </row>
    <row r="26" spans="1:50" ht="14.1" customHeight="1" x14ac:dyDescent="0.2">
      <c r="A26" s="544">
        <v>95</v>
      </c>
      <c r="B26" s="788" t="str">
        <f t="shared" si="1"/>
        <v xml:space="preserve"> </v>
      </c>
      <c r="C26" s="788">
        <f t="shared" si="1"/>
        <v>528.87</v>
      </c>
      <c r="D26" s="788">
        <f t="shared" si="1"/>
        <v>621.57000000000005</v>
      </c>
      <c r="E26" s="788" t="str">
        <f t="shared" si="1"/>
        <v xml:space="preserve"> </v>
      </c>
      <c r="F26" s="788" t="str">
        <f t="shared" si="1"/>
        <v xml:space="preserve"> </v>
      </c>
      <c r="G26" s="788" t="str">
        <f t="shared" si="1"/>
        <v xml:space="preserve"> </v>
      </c>
      <c r="H26" s="788" t="str">
        <f t="shared" si="1"/>
        <v xml:space="preserve"> </v>
      </c>
      <c r="I26" s="788" t="str">
        <f t="shared" si="1"/>
        <v xml:space="preserve"> </v>
      </c>
      <c r="J26" s="788" t="str">
        <f t="shared" si="1"/>
        <v xml:space="preserve"> </v>
      </c>
      <c r="K26" s="788" t="str">
        <f t="shared" si="1"/>
        <v xml:space="preserve"> </v>
      </c>
      <c r="L26" s="788" t="str">
        <f t="shared" si="1"/>
        <v xml:space="preserve"> </v>
      </c>
      <c r="M26" s="545">
        <v>95</v>
      </c>
      <c r="N26" s="546">
        <v>0</v>
      </c>
      <c r="O26" s="546">
        <v>528.87</v>
      </c>
      <c r="P26" s="546">
        <v>621.57000000000005</v>
      </c>
      <c r="Q26" s="546">
        <v>0</v>
      </c>
      <c r="R26" s="546">
        <v>0</v>
      </c>
      <c r="S26" s="546">
        <v>0</v>
      </c>
      <c r="T26" s="546">
        <v>0</v>
      </c>
      <c r="U26" s="546">
        <v>0</v>
      </c>
      <c r="V26" s="546">
        <v>0</v>
      </c>
      <c r="W26" s="546">
        <v>0</v>
      </c>
      <c r="X26" s="546">
        <v>0</v>
      </c>
      <c r="Y26" s="547"/>
      <c r="Z26" s="1021"/>
      <c r="AA26" s="1022"/>
      <c r="AB26" s="1022"/>
      <c r="AC26" s="1022"/>
      <c r="AD26" s="1022"/>
      <c r="AE26" s="1022"/>
      <c r="AF26" s="1022"/>
      <c r="AG26" s="1022"/>
      <c r="AH26" s="1022"/>
      <c r="AI26" s="1022"/>
      <c r="AJ26" s="1022"/>
      <c r="AK26" s="1022"/>
      <c r="AM26" s="1021"/>
      <c r="AN26" s="1022"/>
      <c r="AO26" s="1022"/>
      <c r="AP26" s="1022"/>
      <c r="AQ26" s="1022"/>
      <c r="AR26" s="1022"/>
      <c r="AS26" s="1022"/>
      <c r="AT26" s="1022"/>
      <c r="AU26" s="1022"/>
      <c r="AV26" s="1022"/>
      <c r="AW26" s="1022"/>
      <c r="AX26" s="1022"/>
    </row>
    <row r="27" spans="1:50" ht="14.1" customHeight="1" x14ac:dyDescent="0.2">
      <c r="A27" s="544">
        <v>102</v>
      </c>
      <c r="B27" s="788" t="str">
        <f t="shared" si="1"/>
        <v xml:space="preserve"> </v>
      </c>
      <c r="C27" s="788">
        <f t="shared" si="1"/>
        <v>537.05999999999995</v>
      </c>
      <c r="D27" s="788">
        <f t="shared" si="1"/>
        <v>662.47</v>
      </c>
      <c r="E27" s="788">
        <f t="shared" si="1"/>
        <v>801.5</v>
      </c>
      <c r="F27" s="788">
        <f t="shared" si="1"/>
        <v>866.92</v>
      </c>
      <c r="G27" s="788">
        <f t="shared" si="1"/>
        <v>1046.8699999999999</v>
      </c>
      <c r="H27" s="788" t="str">
        <f t="shared" si="1"/>
        <v xml:space="preserve"> </v>
      </c>
      <c r="I27" s="788" t="str">
        <f t="shared" si="1"/>
        <v xml:space="preserve"> </v>
      </c>
      <c r="J27" s="788">
        <f t="shared" si="1"/>
        <v>1438.08</v>
      </c>
      <c r="K27" s="788" t="str">
        <f t="shared" si="1"/>
        <v xml:space="preserve"> </v>
      </c>
      <c r="L27" s="788" t="str">
        <f t="shared" si="1"/>
        <v xml:space="preserve"> </v>
      </c>
      <c r="M27" s="545">
        <v>102</v>
      </c>
      <c r="N27" s="546">
        <v>0</v>
      </c>
      <c r="O27" s="546">
        <v>537.05999999999995</v>
      </c>
      <c r="P27" s="546">
        <v>662.47</v>
      </c>
      <c r="Q27" s="549">
        <v>801.5</v>
      </c>
      <c r="R27" s="549">
        <v>866.92</v>
      </c>
      <c r="S27" s="549">
        <v>1046.8699999999999</v>
      </c>
      <c r="T27" s="550">
        <v>0</v>
      </c>
      <c r="U27" s="546">
        <v>0</v>
      </c>
      <c r="V27" s="549">
        <v>1438.08</v>
      </c>
      <c r="W27" s="546">
        <v>0</v>
      </c>
      <c r="X27" s="546">
        <v>0</v>
      </c>
      <c r="Y27" s="547"/>
      <c r="Z27" s="1021"/>
      <c r="AA27" s="1022"/>
      <c r="AB27" s="1022"/>
      <c r="AC27" s="1022"/>
      <c r="AD27" s="1022"/>
      <c r="AE27" s="1022"/>
      <c r="AF27" s="1022"/>
      <c r="AG27" s="1022"/>
      <c r="AH27" s="1022"/>
      <c r="AI27" s="1022"/>
      <c r="AJ27" s="1022"/>
      <c r="AK27" s="1022"/>
      <c r="AM27" s="1021"/>
      <c r="AN27" s="1022"/>
      <c r="AO27" s="1022"/>
      <c r="AP27" s="1022"/>
      <c r="AQ27" s="1022"/>
      <c r="AR27" s="1022"/>
      <c r="AS27" s="1022"/>
      <c r="AT27" s="1022"/>
      <c r="AU27" s="1022"/>
      <c r="AV27" s="1022"/>
      <c r="AW27" s="1022"/>
      <c r="AX27" s="1022"/>
    </row>
    <row r="28" spans="1:50" ht="14.1" customHeight="1" x14ac:dyDescent="0.2">
      <c r="A28" s="544">
        <v>108</v>
      </c>
      <c r="B28" s="788" t="str">
        <f t="shared" si="1"/>
        <v xml:space="preserve"> </v>
      </c>
      <c r="C28" s="788">
        <f t="shared" si="1"/>
        <v>644.76</v>
      </c>
      <c r="D28" s="788">
        <f t="shared" si="1"/>
        <v>692.46</v>
      </c>
      <c r="E28" s="788">
        <f t="shared" si="1"/>
        <v>757.89</v>
      </c>
      <c r="F28" s="788">
        <f t="shared" si="1"/>
        <v>935.1</v>
      </c>
      <c r="G28" s="788">
        <f t="shared" si="1"/>
        <v>1112.3</v>
      </c>
      <c r="H28" s="788">
        <f t="shared" si="1"/>
        <v>1286.77</v>
      </c>
      <c r="I28" s="788" t="str">
        <f t="shared" si="1"/>
        <v xml:space="preserve"> </v>
      </c>
      <c r="J28" s="788">
        <f t="shared" si="1"/>
        <v>1459.89</v>
      </c>
      <c r="K28" s="788">
        <f t="shared" si="1"/>
        <v>1739.33</v>
      </c>
      <c r="L28" s="788">
        <f t="shared" si="1"/>
        <v>1973.78</v>
      </c>
      <c r="M28" s="545">
        <v>108</v>
      </c>
      <c r="N28" s="546">
        <v>0</v>
      </c>
      <c r="O28" s="546">
        <v>644.76</v>
      </c>
      <c r="P28" s="546">
        <v>692.46</v>
      </c>
      <c r="Q28" s="546">
        <v>757.89</v>
      </c>
      <c r="R28" s="546">
        <v>935.1</v>
      </c>
      <c r="S28" s="546">
        <v>1112.3</v>
      </c>
      <c r="T28" s="546">
        <v>1286.77</v>
      </c>
      <c r="U28" s="546">
        <v>0</v>
      </c>
      <c r="V28" s="546">
        <v>1459.89</v>
      </c>
      <c r="W28" s="546">
        <v>1739.33</v>
      </c>
      <c r="X28" s="546">
        <v>1973.78</v>
      </c>
      <c r="Y28" s="547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2"/>
      <c r="AK28" s="1022"/>
      <c r="AM28" s="1021"/>
      <c r="AN28" s="1022"/>
      <c r="AO28" s="1022"/>
      <c r="AP28" s="1022"/>
      <c r="AQ28" s="1022"/>
      <c r="AR28" s="1022"/>
      <c r="AS28" s="1022"/>
      <c r="AT28" s="1022"/>
      <c r="AU28" s="1022"/>
      <c r="AV28" s="1022"/>
      <c r="AW28" s="1022"/>
      <c r="AX28" s="1022"/>
    </row>
    <row r="29" spans="1:50" ht="14.1" customHeight="1" x14ac:dyDescent="0.2">
      <c r="A29" s="544">
        <v>114</v>
      </c>
      <c r="B29" s="788" t="str">
        <f t="shared" si="1"/>
        <v xml:space="preserve"> </v>
      </c>
      <c r="C29" s="788">
        <f t="shared" si="1"/>
        <v>678.82</v>
      </c>
      <c r="D29" s="788">
        <f t="shared" si="1"/>
        <v>719.73</v>
      </c>
      <c r="E29" s="788">
        <f t="shared" si="1"/>
        <v>787.88</v>
      </c>
      <c r="F29" s="788">
        <f t="shared" si="1"/>
        <v>971.89</v>
      </c>
      <c r="G29" s="788">
        <f t="shared" si="1"/>
        <v>1153.2</v>
      </c>
      <c r="H29" s="788">
        <f t="shared" si="1"/>
        <v>1329.03</v>
      </c>
      <c r="I29" s="788" t="str">
        <f t="shared" si="1"/>
        <v xml:space="preserve"> </v>
      </c>
      <c r="J29" s="788">
        <f t="shared" si="1"/>
        <v>1504.86</v>
      </c>
      <c r="K29" s="788">
        <f t="shared" si="1"/>
        <v>1778.85</v>
      </c>
      <c r="L29" s="788" t="str">
        <f t="shared" si="1"/>
        <v xml:space="preserve"> </v>
      </c>
      <c r="M29" s="545">
        <v>114</v>
      </c>
      <c r="N29" s="546">
        <v>0</v>
      </c>
      <c r="O29" s="546">
        <v>678.82</v>
      </c>
      <c r="P29" s="546">
        <v>719.73</v>
      </c>
      <c r="Q29" s="546">
        <v>787.88</v>
      </c>
      <c r="R29" s="546">
        <v>971.89</v>
      </c>
      <c r="S29" s="546">
        <v>1153.2</v>
      </c>
      <c r="T29" s="546">
        <v>1329.03</v>
      </c>
      <c r="U29" s="546">
        <v>0</v>
      </c>
      <c r="V29" s="546">
        <v>1504.86</v>
      </c>
      <c r="W29" s="546">
        <v>1778.85</v>
      </c>
      <c r="X29" s="546">
        <v>0</v>
      </c>
      <c r="Y29" s="547"/>
      <c r="Z29" s="1021"/>
      <c r="AA29" s="1022"/>
      <c r="AB29" s="1022"/>
      <c r="AC29" s="1022"/>
      <c r="AD29" s="1022"/>
      <c r="AE29" s="1022"/>
      <c r="AF29" s="1022"/>
      <c r="AG29" s="1022"/>
      <c r="AH29" s="1022"/>
      <c r="AI29" s="1022"/>
      <c r="AJ29" s="1022"/>
      <c r="AK29" s="1022"/>
      <c r="AM29" s="1021"/>
      <c r="AN29" s="1022"/>
      <c r="AO29" s="1022"/>
      <c r="AP29" s="1022"/>
      <c r="AQ29" s="1022"/>
      <c r="AR29" s="1022"/>
      <c r="AS29" s="1022"/>
      <c r="AT29" s="1022"/>
      <c r="AU29" s="1022"/>
      <c r="AV29" s="1022"/>
      <c r="AW29" s="1022"/>
      <c r="AX29" s="1022"/>
    </row>
    <row r="30" spans="1:50" ht="14.1" customHeight="1" x14ac:dyDescent="0.2">
      <c r="A30" s="544">
        <v>121</v>
      </c>
      <c r="B30" s="788" t="str">
        <f t="shared" si="1"/>
        <v xml:space="preserve"> </v>
      </c>
      <c r="C30" s="788">
        <f t="shared" si="1"/>
        <v>640.66</v>
      </c>
      <c r="D30" s="788">
        <f t="shared" si="1"/>
        <v>710.19</v>
      </c>
      <c r="E30" s="788">
        <f t="shared" si="1"/>
        <v>823.31</v>
      </c>
      <c r="F30" s="788">
        <f t="shared" si="1"/>
        <v>975.98</v>
      </c>
      <c r="G30" s="788">
        <f t="shared" si="1"/>
        <v>1196.81</v>
      </c>
      <c r="H30" s="788" t="str">
        <f t="shared" si="1"/>
        <v xml:space="preserve"> </v>
      </c>
      <c r="I30" s="788" t="str">
        <f t="shared" si="1"/>
        <v xml:space="preserve"> </v>
      </c>
      <c r="J30" s="788">
        <f t="shared" si="1"/>
        <v>1598.92</v>
      </c>
      <c r="K30" s="788" t="str">
        <f t="shared" si="1"/>
        <v xml:space="preserve"> </v>
      </c>
      <c r="L30" s="788" t="str">
        <f t="shared" si="1"/>
        <v xml:space="preserve"> </v>
      </c>
      <c r="M30" s="545">
        <v>121</v>
      </c>
      <c r="N30" s="546">
        <v>0</v>
      </c>
      <c r="O30" s="546">
        <v>640.66</v>
      </c>
      <c r="P30" s="546">
        <v>710.19</v>
      </c>
      <c r="Q30" s="546">
        <v>823.31</v>
      </c>
      <c r="R30" s="546">
        <v>975.98</v>
      </c>
      <c r="S30" s="546">
        <v>1196.81</v>
      </c>
      <c r="T30" s="546">
        <v>0</v>
      </c>
      <c r="U30" s="546">
        <v>0</v>
      </c>
      <c r="V30" s="546">
        <v>1598.92</v>
      </c>
      <c r="W30" s="546">
        <v>0</v>
      </c>
      <c r="X30" s="546">
        <v>0</v>
      </c>
      <c r="Y30" s="547"/>
      <c r="Z30" s="1021"/>
      <c r="AA30" s="1022"/>
      <c r="AB30" s="1022"/>
      <c r="AC30" s="1022"/>
      <c r="AD30" s="1022"/>
      <c r="AE30" s="1022"/>
      <c r="AF30" s="1022"/>
      <c r="AG30" s="1022"/>
      <c r="AH30" s="1022"/>
      <c r="AI30" s="1022"/>
      <c r="AJ30" s="1022"/>
      <c r="AK30" s="1022"/>
      <c r="AM30" s="1021"/>
      <c r="AN30" s="1022"/>
      <c r="AO30" s="1022"/>
      <c r="AP30" s="1022"/>
      <c r="AQ30" s="1022"/>
      <c r="AR30" s="1022"/>
      <c r="AS30" s="1022"/>
      <c r="AT30" s="1022"/>
      <c r="AU30" s="1022"/>
      <c r="AV30" s="1022"/>
      <c r="AW30" s="1022"/>
      <c r="AX30" s="1022"/>
    </row>
    <row r="31" spans="1:50" ht="14.1" customHeight="1" x14ac:dyDescent="0.2">
      <c r="A31" s="544">
        <v>127</v>
      </c>
      <c r="B31" s="788" t="str">
        <f t="shared" si="1"/>
        <v xml:space="preserve"> </v>
      </c>
      <c r="C31" s="788">
        <f t="shared" si="1"/>
        <v>644.76</v>
      </c>
      <c r="D31" s="788">
        <f t="shared" si="1"/>
        <v>658.38</v>
      </c>
      <c r="E31" s="788">
        <f t="shared" si="1"/>
        <v>856.02</v>
      </c>
      <c r="F31" s="788">
        <f t="shared" si="1"/>
        <v>1010.06</v>
      </c>
      <c r="G31" s="788">
        <f t="shared" si="1"/>
        <v>1211.8</v>
      </c>
      <c r="H31" s="788" t="str">
        <f t="shared" si="1"/>
        <v xml:space="preserve"> </v>
      </c>
      <c r="I31" s="788" t="str">
        <f t="shared" si="1"/>
        <v xml:space="preserve"> </v>
      </c>
      <c r="J31" s="788">
        <f t="shared" si="1"/>
        <v>1641.17</v>
      </c>
      <c r="K31" s="788" t="str">
        <f t="shared" si="1"/>
        <v xml:space="preserve"> </v>
      </c>
      <c r="L31" s="788" t="str">
        <f t="shared" si="1"/>
        <v xml:space="preserve"> </v>
      </c>
      <c r="M31" s="545">
        <v>127</v>
      </c>
      <c r="N31" s="546">
        <v>0</v>
      </c>
      <c r="O31" s="546">
        <v>644.76</v>
      </c>
      <c r="P31" s="546">
        <v>658.38</v>
      </c>
      <c r="Q31" s="546">
        <v>856.02</v>
      </c>
      <c r="R31" s="546">
        <v>1010.06</v>
      </c>
      <c r="S31" s="546">
        <v>1211.8</v>
      </c>
      <c r="T31" s="546">
        <v>0</v>
      </c>
      <c r="U31" s="546">
        <v>0</v>
      </c>
      <c r="V31" s="546">
        <v>1641.17</v>
      </c>
      <c r="W31" s="546">
        <v>0</v>
      </c>
      <c r="X31" s="546">
        <v>0</v>
      </c>
      <c r="Y31" s="547"/>
      <c r="Z31" s="1021"/>
      <c r="AA31" s="1022"/>
      <c r="AB31" s="1022"/>
      <c r="AC31" s="1022"/>
      <c r="AD31" s="1022"/>
      <c r="AE31" s="1022"/>
      <c r="AF31" s="1022"/>
      <c r="AG31" s="1022"/>
      <c r="AH31" s="1022"/>
      <c r="AI31" s="1022"/>
      <c r="AJ31" s="1022"/>
      <c r="AK31" s="1022"/>
      <c r="AM31" s="1021"/>
      <c r="AN31" s="1022"/>
      <c r="AO31" s="1022"/>
      <c r="AP31" s="1022"/>
      <c r="AQ31" s="1022"/>
      <c r="AR31" s="1022"/>
      <c r="AS31" s="1022"/>
      <c r="AT31" s="1022"/>
      <c r="AU31" s="1022"/>
      <c r="AV31" s="1022"/>
      <c r="AW31" s="1022"/>
      <c r="AX31" s="1022"/>
    </row>
    <row r="32" spans="1:50" ht="14.1" customHeight="1" x14ac:dyDescent="0.2">
      <c r="A32" s="544">
        <v>133</v>
      </c>
      <c r="B32" s="788" t="str">
        <f t="shared" si="1"/>
        <v xml:space="preserve"> </v>
      </c>
      <c r="C32" s="788">
        <f t="shared" si="1"/>
        <v>688.37</v>
      </c>
      <c r="D32" s="788">
        <f t="shared" si="1"/>
        <v>736.09</v>
      </c>
      <c r="E32" s="788">
        <f t="shared" si="1"/>
        <v>851.94</v>
      </c>
      <c r="F32" s="788">
        <f t="shared" si="1"/>
        <v>1040.04</v>
      </c>
      <c r="G32" s="788">
        <f t="shared" si="1"/>
        <v>1211.8</v>
      </c>
      <c r="H32" s="788">
        <f t="shared" si="1"/>
        <v>1389</v>
      </c>
      <c r="I32" s="788" t="str">
        <f t="shared" si="1"/>
        <v xml:space="preserve"> </v>
      </c>
      <c r="J32" s="788">
        <f t="shared" si="1"/>
        <v>1560.75</v>
      </c>
      <c r="K32" s="788" t="str">
        <f t="shared" si="1"/>
        <v xml:space="preserve"> </v>
      </c>
      <c r="L32" s="788" t="str">
        <f t="shared" si="1"/>
        <v xml:space="preserve"> </v>
      </c>
      <c r="M32" s="545">
        <v>133</v>
      </c>
      <c r="N32" s="546">
        <v>0</v>
      </c>
      <c r="O32" s="546">
        <v>688.37</v>
      </c>
      <c r="P32" s="546">
        <v>736.09</v>
      </c>
      <c r="Q32" s="546">
        <v>851.94</v>
      </c>
      <c r="R32" s="546">
        <v>1040.04</v>
      </c>
      <c r="S32" s="546">
        <v>1211.8</v>
      </c>
      <c r="T32" s="546">
        <v>1389</v>
      </c>
      <c r="U32" s="546">
        <v>0</v>
      </c>
      <c r="V32" s="546">
        <v>1560.75</v>
      </c>
      <c r="W32" s="546">
        <v>0</v>
      </c>
      <c r="X32" s="546">
        <v>0</v>
      </c>
      <c r="Y32" s="547"/>
      <c r="Z32" s="1021"/>
      <c r="AA32" s="1022"/>
      <c r="AB32" s="1022"/>
      <c r="AC32" s="1022"/>
      <c r="AD32" s="1022"/>
      <c r="AE32" s="1022"/>
      <c r="AF32" s="1022"/>
      <c r="AG32" s="1022"/>
      <c r="AH32" s="1022"/>
      <c r="AI32" s="1022"/>
      <c r="AJ32" s="1022"/>
      <c r="AK32" s="1022"/>
      <c r="AM32" s="1021"/>
      <c r="AN32" s="1022"/>
      <c r="AO32" s="1022"/>
      <c r="AP32" s="1022"/>
      <c r="AQ32" s="1022"/>
      <c r="AR32" s="1022"/>
      <c r="AS32" s="1022"/>
      <c r="AT32" s="1022"/>
      <c r="AU32" s="1022"/>
      <c r="AV32" s="1022"/>
      <c r="AW32" s="1022"/>
      <c r="AX32" s="1022"/>
    </row>
    <row r="33" spans="1:50" ht="14.1" customHeight="1" x14ac:dyDescent="0.2">
      <c r="A33" s="544">
        <v>140</v>
      </c>
      <c r="B33" s="788" t="str">
        <f t="shared" si="1"/>
        <v xml:space="preserve"> </v>
      </c>
      <c r="C33" s="788">
        <f t="shared" si="1"/>
        <v>610.66999999999996</v>
      </c>
      <c r="D33" s="788">
        <f t="shared" si="1"/>
        <v>723.81</v>
      </c>
      <c r="E33" s="788">
        <f t="shared" si="1"/>
        <v>899.64</v>
      </c>
      <c r="F33" s="788">
        <f t="shared" si="1"/>
        <v>1112.3</v>
      </c>
      <c r="G33" s="788">
        <f t="shared" si="1"/>
        <v>1305.8499999999999</v>
      </c>
      <c r="H33" s="788">
        <f t="shared" si="1"/>
        <v>1514.42</v>
      </c>
      <c r="I33" s="788" t="str">
        <f t="shared" si="1"/>
        <v xml:space="preserve"> </v>
      </c>
      <c r="J33" s="788">
        <f t="shared" si="1"/>
        <v>1770.68</v>
      </c>
      <c r="K33" s="788" t="str">
        <f t="shared" si="1"/>
        <v xml:space="preserve"> </v>
      </c>
      <c r="L33" s="788">
        <f t="shared" si="1"/>
        <v>2315.91</v>
      </c>
      <c r="M33" s="545">
        <v>140</v>
      </c>
      <c r="N33" s="546">
        <v>0</v>
      </c>
      <c r="O33" s="546">
        <v>610.66999999999996</v>
      </c>
      <c r="P33" s="546">
        <v>723.81</v>
      </c>
      <c r="Q33" s="546">
        <v>899.64</v>
      </c>
      <c r="R33" s="546">
        <v>1112.3</v>
      </c>
      <c r="S33" s="546">
        <v>1305.8499999999999</v>
      </c>
      <c r="T33" s="546">
        <v>1514.42</v>
      </c>
      <c r="U33" s="546">
        <v>0</v>
      </c>
      <c r="V33" s="546">
        <v>1770.68</v>
      </c>
      <c r="W33" s="546">
        <v>0</v>
      </c>
      <c r="X33" s="546">
        <v>2315.91</v>
      </c>
      <c r="Y33" s="547"/>
      <c r="Z33" s="1021"/>
      <c r="AA33" s="1022"/>
      <c r="AB33" s="1022"/>
      <c r="AC33" s="1022"/>
      <c r="AD33" s="1022"/>
      <c r="AE33" s="1022"/>
      <c r="AF33" s="1022"/>
      <c r="AG33" s="1022"/>
      <c r="AH33" s="1022"/>
      <c r="AI33" s="1022"/>
      <c r="AJ33" s="1022"/>
      <c r="AK33" s="1022"/>
      <c r="AM33" s="1021"/>
      <c r="AN33" s="1022"/>
      <c r="AO33" s="1022"/>
      <c r="AP33" s="1022"/>
      <c r="AQ33" s="1022"/>
      <c r="AR33" s="1022"/>
      <c r="AS33" s="1022"/>
      <c r="AT33" s="1022"/>
      <c r="AU33" s="1022"/>
      <c r="AV33" s="1022"/>
      <c r="AW33" s="1022"/>
      <c r="AX33" s="1022"/>
    </row>
    <row r="34" spans="1:50" ht="14.1" customHeight="1" x14ac:dyDescent="0.2">
      <c r="A34" s="544">
        <v>151</v>
      </c>
      <c r="B34" s="788" t="str">
        <f t="shared" si="1"/>
        <v xml:space="preserve"> </v>
      </c>
      <c r="C34" s="788" t="str">
        <f t="shared" si="1"/>
        <v xml:space="preserve"> </v>
      </c>
      <c r="D34" s="788">
        <f t="shared" si="1"/>
        <v>823.31</v>
      </c>
      <c r="E34" s="788" t="str">
        <f t="shared" si="1"/>
        <v xml:space="preserve"> </v>
      </c>
      <c r="F34" s="788" t="str">
        <f t="shared" si="1"/>
        <v xml:space="preserve"> </v>
      </c>
      <c r="G34" s="788" t="str">
        <f t="shared" si="1"/>
        <v xml:space="preserve"> </v>
      </c>
      <c r="H34" s="788" t="str">
        <f t="shared" si="1"/>
        <v xml:space="preserve"> </v>
      </c>
      <c r="I34" s="788" t="str">
        <f t="shared" si="1"/>
        <v xml:space="preserve"> </v>
      </c>
      <c r="J34" s="788">
        <f t="shared" si="1"/>
        <v>1862</v>
      </c>
      <c r="K34" s="788" t="str">
        <f t="shared" si="1"/>
        <v xml:space="preserve"> </v>
      </c>
      <c r="L34" s="788" t="str">
        <f t="shared" si="1"/>
        <v xml:space="preserve"> </v>
      </c>
      <c r="M34" s="545">
        <v>151</v>
      </c>
      <c r="N34" s="546">
        <v>0</v>
      </c>
      <c r="O34" s="546">
        <v>0</v>
      </c>
      <c r="P34" s="546">
        <v>823.31</v>
      </c>
      <c r="Q34" s="546">
        <v>0</v>
      </c>
      <c r="R34" s="546">
        <v>0</v>
      </c>
      <c r="S34" s="546">
        <v>0</v>
      </c>
      <c r="T34" s="546">
        <v>0</v>
      </c>
      <c r="U34" s="546">
        <v>0</v>
      </c>
      <c r="V34" s="546">
        <v>1862</v>
      </c>
      <c r="W34" s="546">
        <v>0</v>
      </c>
      <c r="X34" s="546">
        <v>0</v>
      </c>
      <c r="Y34" s="547"/>
      <c r="Z34" s="1021"/>
      <c r="AA34" s="1022"/>
      <c r="AB34" s="1022"/>
      <c r="AC34" s="1022"/>
      <c r="AD34" s="1022"/>
      <c r="AE34" s="1022"/>
      <c r="AF34" s="1022"/>
      <c r="AG34" s="1022"/>
      <c r="AH34" s="1022"/>
      <c r="AI34" s="1022"/>
      <c r="AJ34" s="1022"/>
      <c r="AK34" s="1022"/>
      <c r="AM34" s="1021"/>
      <c r="AN34" s="1022"/>
      <c r="AO34" s="1022"/>
      <c r="AP34" s="1022"/>
      <c r="AQ34" s="1022"/>
      <c r="AR34" s="1022"/>
      <c r="AS34" s="1022"/>
      <c r="AT34" s="1022"/>
      <c r="AU34" s="1022"/>
      <c r="AV34" s="1022"/>
      <c r="AW34" s="1022"/>
      <c r="AX34" s="1022"/>
    </row>
    <row r="35" spans="1:50" ht="14.1" customHeight="1" x14ac:dyDescent="0.2">
      <c r="A35" s="544">
        <v>153</v>
      </c>
      <c r="B35" s="788" t="str">
        <f t="shared" si="1"/>
        <v xml:space="preserve"> </v>
      </c>
      <c r="C35" s="788">
        <f t="shared" si="1"/>
        <v>722.44</v>
      </c>
      <c r="D35" s="788">
        <f t="shared" si="1"/>
        <v>843.76</v>
      </c>
      <c r="E35" s="788">
        <f t="shared" si="1"/>
        <v>1035.95</v>
      </c>
      <c r="F35" s="788">
        <f t="shared" si="1"/>
        <v>1210.43</v>
      </c>
      <c r="G35" s="788" t="str">
        <f t="shared" si="1"/>
        <v xml:space="preserve"> </v>
      </c>
      <c r="H35" s="788" t="str">
        <f t="shared" si="1"/>
        <v xml:space="preserve"> </v>
      </c>
      <c r="I35" s="788" t="str">
        <f t="shared" si="1"/>
        <v xml:space="preserve"> </v>
      </c>
      <c r="J35" s="788">
        <f t="shared" si="1"/>
        <v>1878.37</v>
      </c>
      <c r="K35" s="788" t="str">
        <f t="shared" si="1"/>
        <v xml:space="preserve"> </v>
      </c>
      <c r="L35" s="788" t="str">
        <f t="shared" si="1"/>
        <v xml:space="preserve"> </v>
      </c>
      <c r="M35" s="545">
        <v>153</v>
      </c>
      <c r="N35" s="546">
        <v>0</v>
      </c>
      <c r="O35" s="546">
        <v>722.44</v>
      </c>
      <c r="P35" s="546">
        <v>843.76</v>
      </c>
      <c r="Q35" s="546">
        <v>1035.95</v>
      </c>
      <c r="R35" s="546">
        <v>1210.43</v>
      </c>
      <c r="S35" s="546">
        <v>0</v>
      </c>
      <c r="T35" s="546">
        <v>0</v>
      </c>
      <c r="U35" s="546">
        <v>0</v>
      </c>
      <c r="V35" s="546">
        <v>1878.37</v>
      </c>
      <c r="W35" s="546">
        <v>0</v>
      </c>
      <c r="X35" s="546">
        <v>0</v>
      </c>
      <c r="Y35" s="547"/>
      <c r="Z35" s="1021"/>
      <c r="AA35" s="1022"/>
      <c r="AB35" s="1022"/>
      <c r="AC35" s="1022"/>
      <c r="AD35" s="1022"/>
      <c r="AE35" s="1022"/>
      <c r="AF35" s="1022"/>
      <c r="AG35" s="1022"/>
      <c r="AH35" s="1022"/>
      <c r="AI35" s="1022"/>
      <c r="AJ35" s="1022"/>
      <c r="AK35" s="1022"/>
      <c r="AM35" s="1021"/>
      <c r="AN35" s="1022"/>
      <c r="AO35" s="1022"/>
      <c r="AP35" s="1022"/>
      <c r="AQ35" s="1022"/>
      <c r="AR35" s="1022"/>
      <c r="AS35" s="1022"/>
      <c r="AT35" s="1022"/>
      <c r="AU35" s="1022"/>
      <c r="AV35" s="1022"/>
      <c r="AW35" s="1022"/>
      <c r="AX35" s="1022"/>
    </row>
    <row r="36" spans="1:50" ht="14.1" customHeight="1" x14ac:dyDescent="0.2">
      <c r="A36" s="544">
        <v>155</v>
      </c>
      <c r="B36" s="788" t="str">
        <f t="shared" si="1"/>
        <v xml:space="preserve"> </v>
      </c>
      <c r="C36" s="788" t="str">
        <f t="shared" si="1"/>
        <v xml:space="preserve"> </v>
      </c>
      <c r="D36" s="788">
        <f t="shared" si="1"/>
        <v>850.56</v>
      </c>
      <c r="E36" s="788" t="str">
        <f t="shared" si="1"/>
        <v xml:space="preserve"> </v>
      </c>
      <c r="F36" s="788" t="str">
        <f t="shared" si="1"/>
        <v xml:space="preserve"> </v>
      </c>
      <c r="G36" s="788" t="str">
        <f t="shared" si="1"/>
        <v xml:space="preserve"> </v>
      </c>
      <c r="H36" s="788" t="str">
        <f t="shared" si="1"/>
        <v xml:space="preserve"> </v>
      </c>
      <c r="I36" s="788" t="str">
        <f t="shared" si="1"/>
        <v xml:space="preserve"> </v>
      </c>
      <c r="J36" s="788">
        <f t="shared" si="1"/>
        <v>1919.25</v>
      </c>
      <c r="K36" s="788" t="str">
        <f t="shared" si="1"/>
        <v xml:space="preserve"> </v>
      </c>
      <c r="L36" s="788" t="str">
        <f t="shared" si="1"/>
        <v xml:space="preserve"> </v>
      </c>
      <c r="M36" s="545">
        <v>155</v>
      </c>
      <c r="N36" s="546">
        <v>0</v>
      </c>
      <c r="O36" s="546">
        <v>0</v>
      </c>
      <c r="P36" s="546">
        <v>850.56</v>
      </c>
      <c r="Q36" s="546">
        <v>0</v>
      </c>
      <c r="R36" s="546">
        <v>0</v>
      </c>
      <c r="S36" s="546">
        <v>0</v>
      </c>
      <c r="T36" s="546">
        <v>0</v>
      </c>
      <c r="U36" s="546">
        <v>0</v>
      </c>
      <c r="V36" s="546">
        <v>1919.25</v>
      </c>
      <c r="W36" s="546">
        <v>0</v>
      </c>
      <c r="X36" s="546">
        <v>0</v>
      </c>
      <c r="Y36" s="547"/>
      <c r="Z36" s="1021"/>
      <c r="AA36" s="1022"/>
      <c r="AB36" s="1022"/>
      <c r="AC36" s="1022"/>
      <c r="AD36" s="1022"/>
      <c r="AE36" s="1022"/>
      <c r="AF36" s="1022"/>
      <c r="AG36" s="1022"/>
      <c r="AH36" s="1022"/>
      <c r="AI36" s="1022"/>
      <c r="AJ36" s="1022"/>
      <c r="AK36" s="1022"/>
      <c r="AM36" s="1021"/>
      <c r="AN36" s="1022"/>
      <c r="AO36" s="1022"/>
      <c r="AP36" s="1022"/>
      <c r="AQ36" s="1022"/>
      <c r="AR36" s="1022"/>
      <c r="AS36" s="1022"/>
      <c r="AT36" s="1022"/>
      <c r="AU36" s="1022"/>
      <c r="AV36" s="1022"/>
      <c r="AW36" s="1022"/>
      <c r="AX36" s="1022"/>
    </row>
    <row r="37" spans="1:50" ht="14.1" customHeight="1" x14ac:dyDescent="0.2">
      <c r="A37" s="544">
        <v>159</v>
      </c>
      <c r="B37" s="788" t="str">
        <f t="shared" si="1"/>
        <v xml:space="preserve"> </v>
      </c>
      <c r="C37" s="788">
        <f t="shared" si="1"/>
        <v>753.78</v>
      </c>
      <c r="D37" s="788">
        <f t="shared" si="1"/>
        <v>826.04</v>
      </c>
      <c r="E37" s="788">
        <f t="shared" si="1"/>
        <v>948.72</v>
      </c>
      <c r="F37" s="788">
        <f t="shared" si="1"/>
        <v>1153.2</v>
      </c>
      <c r="G37" s="788">
        <f t="shared" si="1"/>
        <v>1363.11</v>
      </c>
      <c r="H37" s="788">
        <f t="shared" si="1"/>
        <v>1537.58</v>
      </c>
      <c r="I37" s="788" t="str">
        <f t="shared" si="1"/>
        <v xml:space="preserve"> </v>
      </c>
      <c r="J37" s="788">
        <f t="shared" si="1"/>
        <v>1712.06</v>
      </c>
      <c r="K37" s="788">
        <f t="shared" si="1"/>
        <v>2228.67</v>
      </c>
      <c r="L37" s="788">
        <f t="shared" si="1"/>
        <v>2534.0100000000002</v>
      </c>
      <c r="M37" s="545">
        <v>159</v>
      </c>
      <c r="N37" s="546">
        <v>0</v>
      </c>
      <c r="O37" s="546">
        <v>753.78</v>
      </c>
      <c r="P37" s="546">
        <v>826.04</v>
      </c>
      <c r="Q37" s="546">
        <v>948.72</v>
      </c>
      <c r="R37" s="546">
        <v>1153.2</v>
      </c>
      <c r="S37" s="546">
        <v>1363.11</v>
      </c>
      <c r="T37" s="546">
        <v>1537.58</v>
      </c>
      <c r="U37" s="546">
        <v>0</v>
      </c>
      <c r="V37" s="546">
        <v>1712.06</v>
      </c>
      <c r="W37" s="546">
        <v>2228.67</v>
      </c>
      <c r="X37" s="546">
        <v>2534.0100000000002</v>
      </c>
      <c r="Y37" s="547"/>
      <c r="Z37" s="1021"/>
      <c r="AA37" s="1022"/>
      <c r="AB37" s="1022"/>
      <c r="AC37" s="1022"/>
      <c r="AD37" s="1022"/>
      <c r="AE37" s="1022"/>
      <c r="AF37" s="1022"/>
      <c r="AG37" s="1022"/>
      <c r="AH37" s="1022"/>
      <c r="AI37" s="1022"/>
      <c r="AJ37" s="1022"/>
      <c r="AK37" s="1022"/>
      <c r="AM37" s="1021"/>
      <c r="AN37" s="1022"/>
      <c r="AO37" s="1022"/>
      <c r="AP37" s="1022"/>
      <c r="AQ37" s="1022"/>
      <c r="AR37" s="1022"/>
      <c r="AS37" s="1022"/>
      <c r="AT37" s="1022"/>
      <c r="AU37" s="1022"/>
      <c r="AV37" s="1022"/>
      <c r="AW37" s="1022"/>
      <c r="AX37" s="1022"/>
    </row>
    <row r="38" spans="1:50" ht="14.1" customHeight="1" x14ac:dyDescent="0.2">
      <c r="A38" s="544">
        <v>163</v>
      </c>
      <c r="B38" s="788" t="str">
        <f t="shared" si="1"/>
        <v xml:space="preserve"> </v>
      </c>
      <c r="C38" s="788" t="str">
        <f t="shared" si="1"/>
        <v xml:space="preserve"> </v>
      </c>
      <c r="D38" s="788" t="str">
        <f t="shared" si="1"/>
        <v xml:space="preserve"> </v>
      </c>
      <c r="E38" s="788" t="str">
        <f t="shared" si="1"/>
        <v xml:space="preserve"> </v>
      </c>
      <c r="F38" s="788">
        <f t="shared" si="1"/>
        <v>1496.68</v>
      </c>
      <c r="G38" s="788">
        <f t="shared" si="1"/>
        <v>1500.77</v>
      </c>
      <c r="H38" s="788" t="str">
        <f t="shared" si="1"/>
        <v xml:space="preserve"> </v>
      </c>
      <c r="I38" s="788" t="str">
        <f t="shared" si="1"/>
        <v xml:space="preserve"> </v>
      </c>
      <c r="J38" s="788" t="str">
        <f t="shared" si="1"/>
        <v xml:space="preserve"> </v>
      </c>
      <c r="K38" s="788" t="str">
        <f t="shared" si="1"/>
        <v xml:space="preserve"> </v>
      </c>
      <c r="L38" s="788" t="str">
        <f t="shared" si="1"/>
        <v xml:space="preserve"> </v>
      </c>
      <c r="M38" s="545">
        <v>163</v>
      </c>
      <c r="N38" s="546">
        <v>0</v>
      </c>
      <c r="O38" s="546">
        <v>0</v>
      </c>
      <c r="P38" s="546">
        <v>0</v>
      </c>
      <c r="Q38" s="546">
        <v>0</v>
      </c>
      <c r="R38" s="546">
        <v>1496.68</v>
      </c>
      <c r="S38" s="546">
        <v>1500.77</v>
      </c>
      <c r="T38" s="546">
        <v>0</v>
      </c>
      <c r="U38" s="546">
        <v>0</v>
      </c>
      <c r="V38" s="546">
        <v>0</v>
      </c>
      <c r="W38" s="546">
        <v>0</v>
      </c>
      <c r="X38" s="546">
        <v>0</v>
      </c>
      <c r="Y38" s="547"/>
      <c r="Z38" s="1021"/>
      <c r="AA38" s="1022"/>
      <c r="AB38" s="1022"/>
      <c r="AC38" s="1022"/>
      <c r="AD38" s="1022"/>
      <c r="AE38" s="1022"/>
      <c r="AF38" s="1022"/>
      <c r="AG38" s="1022"/>
      <c r="AH38" s="1022"/>
      <c r="AI38" s="1022"/>
      <c r="AJ38" s="1022"/>
      <c r="AK38" s="1022"/>
      <c r="AM38" s="1021"/>
      <c r="AN38" s="1022"/>
      <c r="AO38" s="1022"/>
      <c r="AP38" s="1022"/>
      <c r="AQ38" s="1022"/>
      <c r="AR38" s="1022"/>
      <c r="AS38" s="1022"/>
      <c r="AT38" s="1022"/>
      <c r="AU38" s="1022"/>
      <c r="AV38" s="1022"/>
      <c r="AW38" s="1022"/>
      <c r="AX38" s="1022"/>
    </row>
    <row r="39" spans="1:50" ht="14.1" customHeight="1" x14ac:dyDescent="0.2">
      <c r="A39" s="544">
        <v>169</v>
      </c>
      <c r="B39" s="788" t="str">
        <f t="shared" si="1"/>
        <v xml:space="preserve"> </v>
      </c>
      <c r="C39" s="788">
        <f t="shared" si="1"/>
        <v>798.78</v>
      </c>
      <c r="D39" s="788">
        <f t="shared" si="1"/>
        <v>876.49</v>
      </c>
      <c r="E39" s="788">
        <f t="shared" si="1"/>
        <v>1082.29</v>
      </c>
      <c r="F39" s="788">
        <f t="shared" si="1"/>
        <v>1309.94</v>
      </c>
      <c r="G39" s="788">
        <f t="shared" si="1"/>
        <v>1517.13</v>
      </c>
      <c r="H39" s="788">
        <f t="shared" si="1"/>
        <v>1732.51</v>
      </c>
      <c r="I39" s="788">
        <f t="shared" si="1"/>
        <v>1893.36</v>
      </c>
      <c r="J39" s="788">
        <f t="shared" si="1"/>
        <v>2028.31</v>
      </c>
      <c r="K39" s="788">
        <f t="shared" si="1"/>
        <v>2307.75</v>
      </c>
      <c r="L39" s="788" t="str">
        <f t="shared" si="1"/>
        <v xml:space="preserve"> </v>
      </c>
      <c r="M39" s="545">
        <v>169</v>
      </c>
      <c r="N39" s="546">
        <v>0</v>
      </c>
      <c r="O39" s="546">
        <v>798.78</v>
      </c>
      <c r="P39" s="546">
        <v>876.49</v>
      </c>
      <c r="Q39" s="546">
        <v>1082.29</v>
      </c>
      <c r="R39" s="546">
        <v>1309.94</v>
      </c>
      <c r="S39" s="546">
        <v>1517.13</v>
      </c>
      <c r="T39" s="546">
        <v>1732.51</v>
      </c>
      <c r="U39" s="546">
        <v>1893.36</v>
      </c>
      <c r="V39" s="546">
        <v>2028.31</v>
      </c>
      <c r="W39" s="546">
        <v>2307.75</v>
      </c>
      <c r="X39" s="546">
        <v>0</v>
      </c>
      <c r="Y39" s="547"/>
      <c r="Z39" s="1021"/>
      <c r="AA39" s="1022"/>
      <c r="AB39" s="1022"/>
      <c r="AC39" s="1022"/>
      <c r="AD39" s="1022"/>
      <c r="AE39" s="1022"/>
      <c r="AF39" s="1022"/>
      <c r="AG39" s="1022"/>
      <c r="AH39" s="1022"/>
      <c r="AI39" s="1022"/>
      <c r="AJ39" s="1022"/>
      <c r="AK39" s="1022"/>
      <c r="AM39" s="1021"/>
      <c r="AN39" s="1022"/>
      <c r="AO39" s="1022"/>
      <c r="AP39" s="1022"/>
      <c r="AQ39" s="1022"/>
      <c r="AR39" s="1022"/>
      <c r="AS39" s="1022"/>
      <c r="AT39" s="1022"/>
      <c r="AU39" s="1022"/>
      <c r="AV39" s="1022"/>
      <c r="AW39" s="1022"/>
      <c r="AX39" s="1022"/>
    </row>
    <row r="40" spans="1:50" ht="14.1" customHeight="1" x14ac:dyDescent="0.2">
      <c r="A40" s="544">
        <v>178</v>
      </c>
      <c r="B40" s="788" t="str">
        <f t="shared" si="1"/>
        <v xml:space="preserve"> </v>
      </c>
      <c r="C40" s="788">
        <f t="shared" si="1"/>
        <v>843.76</v>
      </c>
      <c r="D40" s="788">
        <f t="shared" si="1"/>
        <v>975.98</v>
      </c>
      <c r="E40" s="788">
        <f t="shared" si="1"/>
        <v>1198.18</v>
      </c>
      <c r="F40" s="788">
        <f t="shared" si="1"/>
        <v>1409.45</v>
      </c>
      <c r="G40" s="788">
        <f t="shared" si="1"/>
        <v>1586.65</v>
      </c>
      <c r="H40" s="788" t="str">
        <f t="shared" si="1"/>
        <v xml:space="preserve"> </v>
      </c>
      <c r="I40" s="788" t="str">
        <f t="shared" si="1"/>
        <v xml:space="preserve"> </v>
      </c>
      <c r="J40" s="788">
        <f t="shared" si="1"/>
        <v>2099.17</v>
      </c>
      <c r="K40" s="788" t="str">
        <f t="shared" si="1"/>
        <v xml:space="preserve"> </v>
      </c>
      <c r="L40" s="788" t="str">
        <f t="shared" si="1"/>
        <v xml:space="preserve"> </v>
      </c>
      <c r="M40" s="545">
        <v>178</v>
      </c>
      <c r="N40" s="546">
        <v>0</v>
      </c>
      <c r="O40" s="546">
        <v>843.76</v>
      </c>
      <c r="P40" s="546">
        <v>975.98</v>
      </c>
      <c r="Q40" s="546">
        <v>1198.18</v>
      </c>
      <c r="R40" s="546">
        <v>1409.45</v>
      </c>
      <c r="S40" s="546">
        <v>1586.65</v>
      </c>
      <c r="T40" s="546">
        <v>0</v>
      </c>
      <c r="U40" s="546">
        <v>0</v>
      </c>
      <c r="V40" s="546">
        <v>2099.17</v>
      </c>
      <c r="W40" s="546">
        <v>0</v>
      </c>
      <c r="X40" s="546">
        <v>0</v>
      </c>
      <c r="Y40" s="547"/>
      <c r="Z40" s="1021"/>
      <c r="AA40" s="1022"/>
      <c r="AB40" s="1022"/>
      <c r="AC40" s="1022"/>
      <c r="AD40" s="1022"/>
      <c r="AE40" s="1022"/>
      <c r="AF40" s="1022"/>
      <c r="AG40" s="1022"/>
      <c r="AH40" s="1022"/>
      <c r="AI40" s="1022"/>
      <c r="AJ40" s="1022"/>
      <c r="AK40" s="1022"/>
      <c r="AM40" s="1021"/>
      <c r="AN40" s="1022"/>
      <c r="AO40" s="1022"/>
      <c r="AP40" s="1022"/>
      <c r="AQ40" s="1022"/>
      <c r="AR40" s="1022"/>
      <c r="AS40" s="1022"/>
      <c r="AT40" s="1022"/>
      <c r="AU40" s="1022"/>
      <c r="AV40" s="1022"/>
      <c r="AW40" s="1022"/>
      <c r="AX40" s="1022"/>
    </row>
    <row r="41" spans="1:50" ht="14.1" customHeight="1" x14ac:dyDescent="0.2">
      <c r="A41" s="544">
        <v>183</v>
      </c>
      <c r="B41" s="788" t="str">
        <f t="shared" si="1"/>
        <v xml:space="preserve"> </v>
      </c>
      <c r="C41" s="788">
        <f t="shared" si="1"/>
        <v>871.03</v>
      </c>
      <c r="D41" s="788">
        <f t="shared" si="1"/>
        <v>1001.87</v>
      </c>
      <c r="E41" s="788" t="str">
        <f t="shared" si="1"/>
        <v xml:space="preserve"> </v>
      </c>
      <c r="F41" s="788">
        <f t="shared" si="1"/>
        <v>1446.25</v>
      </c>
      <c r="G41" s="788" t="str">
        <f t="shared" si="1"/>
        <v xml:space="preserve"> </v>
      </c>
      <c r="H41" s="788" t="str">
        <f t="shared" si="1"/>
        <v xml:space="preserve"> </v>
      </c>
      <c r="I41" s="788" t="str">
        <f t="shared" si="1"/>
        <v xml:space="preserve"> </v>
      </c>
      <c r="J41" s="788">
        <f t="shared" si="1"/>
        <v>2131.89</v>
      </c>
      <c r="K41" s="788" t="str">
        <f t="shared" si="1"/>
        <v xml:space="preserve"> </v>
      </c>
      <c r="L41" s="788" t="str">
        <f t="shared" si="1"/>
        <v xml:space="preserve"> </v>
      </c>
      <c r="M41" s="545">
        <v>183</v>
      </c>
      <c r="N41" s="546">
        <v>0</v>
      </c>
      <c r="O41" s="546">
        <v>871.03</v>
      </c>
      <c r="P41" s="546">
        <v>1001.87</v>
      </c>
      <c r="Q41" s="546">
        <v>0</v>
      </c>
      <c r="R41" s="546">
        <v>1446.25</v>
      </c>
      <c r="S41" s="546">
        <v>0</v>
      </c>
      <c r="T41" s="546">
        <v>0</v>
      </c>
      <c r="U41" s="546">
        <v>0</v>
      </c>
      <c r="V41" s="546">
        <v>2131.89</v>
      </c>
      <c r="W41" s="546">
        <v>0</v>
      </c>
      <c r="X41" s="546">
        <v>0</v>
      </c>
      <c r="Y41" s="547"/>
      <c r="Z41" s="1021"/>
      <c r="AA41" s="1022"/>
      <c r="AB41" s="1022"/>
      <c r="AC41" s="1022"/>
      <c r="AD41" s="1022"/>
      <c r="AE41" s="1022"/>
      <c r="AF41" s="1022"/>
      <c r="AG41" s="1022"/>
      <c r="AH41" s="1022"/>
      <c r="AI41" s="1022"/>
      <c r="AJ41" s="1022"/>
      <c r="AK41" s="1022"/>
      <c r="AM41" s="1021"/>
      <c r="AN41" s="1022"/>
      <c r="AO41" s="1022"/>
      <c r="AP41" s="1022"/>
      <c r="AQ41" s="1022"/>
      <c r="AR41" s="1022"/>
      <c r="AS41" s="1022"/>
      <c r="AT41" s="1022"/>
      <c r="AU41" s="1022"/>
      <c r="AV41" s="1022"/>
      <c r="AW41" s="1022"/>
      <c r="AX41" s="1022"/>
    </row>
    <row r="42" spans="1:50" ht="14.1" customHeight="1" x14ac:dyDescent="0.2">
      <c r="A42" s="544">
        <v>191</v>
      </c>
      <c r="B42" s="788" t="str">
        <f t="shared" si="1"/>
        <v xml:space="preserve"> </v>
      </c>
      <c r="C42" s="788" t="str">
        <f t="shared" si="1"/>
        <v xml:space="preserve"> </v>
      </c>
      <c r="D42" s="788">
        <f t="shared" si="1"/>
        <v>1046.8699999999999</v>
      </c>
      <c r="E42" s="788">
        <f t="shared" si="1"/>
        <v>1279.95</v>
      </c>
      <c r="F42" s="788">
        <f t="shared" si="1"/>
        <v>1503.51</v>
      </c>
      <c r="G42" s="788" t="str">
        <f t="shared" si="1"/>
        <v xml:space="preserve"> </v>
      </c>
      <c r="H42" s="788" t="str">
        <f t="shared" si="1"/>
        <v xml:space="preserve"> </v>
      </c>
      <c r="I42" s="788" t="str">
        <f t="shared" si="1"/>
        <v xml:space="preserve"> </v>
      </c>
      <c r="J42" s="788">
        <f t="shared" si="1"/>
        <v>2212.3200000000002</v>
      </c>
      <c r="K42" s="788" t="str">
        <f t="shared" si="1"/>
        <v xml:space="preserve"> </v>
      </c>
      <c r="L42" s="788" t="str">
        <f t="shared" si="1"/>
        <v xml:space="preserve"> </v>
      </c>
      <c r="M42" s="545">
        <v>191</v>
      </c>
      <c r="N42" s="546">
        <v>0</v>
      </c>
      <c r="O42" s="546">
        <v>0</v>
      </c>
      <c r="P42" s="546">
        <v>1046.8699999999999</v>
      </c>
      <c r="Q42" s="546">
        <v>1279.95</v>
      </c>
      <c r="R42" s="546">
        <v>1503.51</v>
      </c>
      <c r="S42" s="546">
        <v>0</v>
      </c>
      <c r="T42" s="546">
        <v>0</v>
      </c>
      <c r="U42" s="546">
        <v>0</v>
      </c>
      <c r="V42" s="546">
        <v>2212.3200000000002</v>
      </c>
      <c r="W42" s="546">
        <v>0</v>
      </c>
      <c r="X42" s="546">
        <v>0</v>
      </c>
      <c r="Y42" s="547"/>
      <c r="Z42" s="1021"/>
      <c r="AA42" s="1022"/>
      <c r="AB42" s="1022"/>
      <c r="AC42" s="1022"/>
      <c r="AD42" s="1022"/>
      <c r="AE42" s="1022"/>
      <c r="AF42" s="1022"/>
      <c r="AG42" s="1022"/>
      <c r="AH42" s="1022"/>
      <c r="AI42" s="1022"/>
      <c r="AJ42" s="1022"/>
      <c r="AK42" s="1022"/>
      <c r="AM42" s="1021"/>
      <c r="AN42" s="1022"/>
      <c r="AO42" s="1022"/>
      <c r="AP42" s="1022"/>
      <c r="AQ42" s="1022"/>
      <c r="AR42" s="1022"/>
      <c r="AS42" s="1022"/>
      <c r="AT42" s="1022"/>
      <c r="AU42" s="1022"/>
      <c r="AV42" s="1022"/>
      <c r="AW42" s="1022"/>
      <c r="AX42" s="1022"/>
    </row>
    <row r="43" spans="1:50" ht="14.1" customHeight="1" x14ac:dyDescent="0.2">
      <c r="A43" s="544">
        <v>194</v>
      </c>
      <c r="B43" s="788" t="str">
        <f t="shared" si="1"/>
        <v xml:space="preserve"> </v>
      </c>
      <c r="C43" s="788">
        <f t="shared" si="1"/>
        <v>926.91</v>
      </c>
      <c r="D43" s="788">
        <f t="shared" si="1"/>
        <v>1056.4100000000001</v>
      </c>
      <c r="E43" s="788">
        <f t="shared" si="1"/>
        <v>1294.94</v>
      </c>
      <c r="F43" s="788">
        <f t="shared" si="1"/>
        <v>1523.96</v>
      </c>
      <c r="G43" s="788">
        <f t="shared" si="1"/>
        <v>1709.32</v>
      </c>
      <c r="H43" s="788" t="str">
        <f t="shared" si="1"/>
        <v xml:space="preserve"> </v>
      </c>
      <c r="I43" s="788" t="str">
        <f t="shared" si="1"/>
        <v xml:space="preserve"> </v>
      </c>
      <c r="J43" s="788">
        <f t="shared" si="1"/>
        <v>2254.5700000000002</v>
      </c>
      <c r="K43" s="788" t="str">
        <f t="shared" si="1"/>
        <v xml:space="preserve"> </v>
      </c>
      <c r="L43" s="788" t="str">
        <f t="shared" si="1"/>
        <v xml:space="preserve"> </v>
      </c>
      <c r="M43" s="545">
        <v>194</v>
      </c>
      <c r="N43" s="546">
        <v>0</v>
      </c>
      <c r="O43" s="546">
        <v>926.91</v>
      </c>
      <c r="P43" s="546">
        <v>1056.4100000000001</v>
      </c>
      <c r="Q43" s="546">
        <v>1294.94</v>
      </c>
      <c r="R43" s="546">
        <v>1523.96</v>
      </c>
      <c r="S43" s="546">
        <v>1709.32</v>
      </c>
      <c r="T43" s="546">
        <v>0</v>
      </c>
      <c r="U43" s="546">
        <v>0</v>
      </c>
      <c r="V43" s="546">
        <v>2254.5700000000002</v>
      </c>
      <c r="W43" s="546">
        <v>0</v>
      </c>
      <c r="X43" s="546">
        <v>0</v>
      </c>
      <c r="Y43" s="547"/>
      <c r="Z43" s="1021"/>
      <c r="AA43" s="1022"/>
      <c r="AB43" s="1022"/>
      <c r="AC43" s="1022"/>
      <c r="AD43" s="1022"/>
      <c r="AE43" s="1022"/>
      <c r="AF43" s="1022"/>
      <c r="AG43" s="1022"/>
      <c r="AH43" s="1022"/>
      <c r="AI43" s="1022"/>
      <c r="AJ43" s="1022"/>
      <c r="AK43" s="1022"/>
      <c r="AM43" s="1021"/>
      <c r="AN43" s="1022"/>
      <c r="AO43" s="1022"/>
      <c r="AP43" s="1022"/>
      <c r="AQ43" s="1022"/>
      <c r="AR43" s="1022"/>
      <c r="AS43" s="1022"/>
      <c r="AT43" s="1022"/>
      <c r="AU43" s="1022"/>
      <c r="AV43" s="1022"/>
      <c r="AW43" s="1022"/>
      <c r="AX43" s="1022"/>
    </row>
    <row r="44" spans="1:50" ht="14.1" customHeight="1" x14ac:dyDescent="0.2">
      <c r="A44" s="544">
        <v>201</v>
      </c>
      <c r="B44" s="788" t="str">
        <f t="shared" si="1"/>
        <v xml:space="preserve"> </v>
      </c>
      <c r="C44" s="788">
        <f t="shared" si="1"/>
        <v>986.88</v>
      </c>
      <c r="D44" s="788">
        <f t="shared" si="1"/>
        <v>1124.56</v>
      </c>
      <c r="E44" s="788" t="str">
        <f t="shared" si="1"/>
        <v xml:space="preserve"> </v>
      </c>
      <c r="F44" s="788">
        <f t="shared" si="1"/>
        <v>1598.92</v>
      </c>
      <c r="G44" s="788" t="str">
        <f t="shared" si="1"/>
        <v xml:space="preserve"> </v>
      </c>
      <c r="H44" s="788" t="str">
        <f t="shared" si="1"/>
        <v xml:space="preserve"> </v>
      </c>
      <c r="I44" s="788">
        <f t="shared" si="1"/>
        <v>2225.94</v>
      </c>
      <c r="J44" s="788">
        <f t="shared" si="1"/>
        <v>2396.34</v>
      </c>
      <c r="K44" s="788" t="str">
        <f t="shared" si="1"/>
        <v xml:space="preserve"> </v>
      </c>
      <c r="L44" s="788" t="str">
        <f t="shared" si="1"/>
        <v xml:space="preserve"> </v>
      </c>
      <c r="M44" s="545">
        <v>201</v>
      </c>
      <c r="N44" s="546">
        <v>0</v>
      </c>
      <c r="O44" s="546">
        <v>986.88</v>
      </c>
      <c r="P44" s="546">
        <v>1124.56</v>
      </c>
      <c r="Q44" s="546">
        <v>0</v>
      </c>
      <c r="R44" s="546">
        <v>1598.92</v>
      </c>
      <c r="S44" s="546">
        <v>0</v>
      </c>
      <c r="T44" s="546">
        <v>0</v>
      </c>
      <c r="U44" s="546">
        <v>2225.94</v>
      </c>
      <c r="V44" s="546">
        <v>2396.34</v>
      </c>
      <c r="W44" s="546">
        <v>0</v>
      </c>
      <c r="X44" s="546">
        <v>0</v>
      </c>
      <c r="Y44" s="547"/>
      <c r="Z44" s="1021"/>
      <c r="AA44" s="1022"/>
      <c r="AB44" s="1022"/>
      <c r="AC44" s="1022"/>
      <c r="AD44" s="1022"/>
      <c r="AE44" s="1022"/>
      <c r="AF44" s="1022"/>
      <c r="AG44" s="1022"/>
      <c r="AH44" s="1022"/>
      <c r="AI44" s="1022"/>
      <c r="AJ44" s="1022"/>
      <c r="AK44" s="1022"/>
      <c r="AM44" s="1021"/>
      <c r="AN44" s="1022"/>
      <c r="AO44" s="1022"/>
      <c r="AP44" s="1022"/>
      <c r="AQ44" s="1022"/>
      <c r="AR44" s="1022"/>
      <c r="AS44" s="1022"/>
      <c r="AT44" s="1022"/>
      <c r="AU44" s="1022"/>
      <c r="AV44" s="1022"/>
      <c r="AW44" s="1022"/>
      <c r="AX44" s="1022"/>
    </row>
    <row r="45" spans="1:50" ht="14.1" customHeight="1" x14ac:dyDescent="0.2">
      <c r="A45" s="544">
        <v>203</v>
      </c>
      <c r="B45" s="788" t="str">
        <f t="shared" si="1"/>
        <v xml:space="preserve"> </v>
      </c>
      <c r="C45" s="788" t="str">
        <f t="shared" si="1"/>
        <v xml:space="preserve"> </v>
      </c>
      <c r="D45" s="788">
        <f t="shared" si="1"/>
        <v>1138.2</v>
      </c>
      <c r="E45" s="788" t="str">
        <f t="shared" si="1"/>
        <v xml:space="preserve"> </v>
      </c>
      <c r="F45" s="788" t="str">
        <f t="shared" si="1"/>
        <v xml:space="preserve"> </v>
      </c>
      <c r="G45" s="788" t="str">
        <f t="shared" si="1"/>
        <v xml:space="preserve"> </v>
      </c>
      <c r="H45" s="788" t="str">
        <f t="shared" si="1"/>
        <v xml:space="preserve"> </v>
      </c>
      <c r="I45" s="788" t="str">
        <f t="shared" si="1"/>
        <v xml:space="preserve"> </v>
      </c>
      <c r="J45" s="788" t="str">
        <f t="shared" si="1"/>
        <v xml:space="preserve"> </v>
      </c>
      <c r="K45" s="788" t="str">
        <f t="shared" si="1"/>
        <v xml:space="preserve"> </v>
      </c>
      <c r="L45" s="788" t="str">
        <f t="shared" si="1"/>
        <v xml:space="preserve"> </v>
      </c>
      <c r="M45" s="545">
        <v>203</v>
      </c>
      <c r="N45" s="546">
        <v>0</v>
      </c>
      <c r="O45" s="546">
        <v>0</v>
      </c>
      <c r="P45" s="546">
        <v>1138.2</v>
      </c>
      <c r="Q45" s="546">
        <v>0</v>
      </c>
      <c r="R45" s="546">
        <v>0</v>
      </c>
      <c r="S45" s="546">
        <v>0</v>
      </c>
      <c r="T45" s="546">
        <v>0</v>
      </c>
      <c r="U45" s="546">
        <v>0</v>
      </c>
      <c r="V45" s="546">
        <v>0</v>
      </c>
      <c r="W45" s="546">
        <v>0</v>
      </c>
      <c r="X45" s="546">
        <v>0</v>
      </c>
      <c r="Y45" s="547"/>
      <c r="Z45" s="1021"/>
      <c r="AA45" s="1022"/>
      <c r="AB45" s="1022"/>
      <c r="AC45" s="1022"/>
      <c r="AD45" s="1022"/>
      <c r="AE45" s="1022"/>
      <c r="AF45" s="1022"/>
      <c r="AG45" s="1022"/>
      <c r="AH45" s="1022"/>
      <c r="AI45" s="1022"/>
      <c r="AJ45" s="1022"/>
      <c r="AK45" s="1022"/>
      <c r="AM45" s="1021"/>
      <c r="AN45" s="1022"/>
      <c r="AO45" s="1022"/>
      <c r="AP45" s="1022"/>
      <c r="AQ45" s="1022"/>
      <c r="AR45" s="1022"/>
      <c r="AS45" s="1022"/>
      <c r="AT45" s="1022"/>
      <c r="AU45" s="1022"/>
      <c r="AV45" s="1022"/>
      <c r="AW45" s="1022"/>
      <c r="AX45" s="1022"/>
    </row>
    <row r="46" spans="1:50" ht="14.1" customHeight="1" x14ac:dyDescent="0.2">
      <c r="A46" s="544">
        <v>205</v>
      </c>
      <c r="B46" s="788" t="str">
        <f t="shared" si="1"/>
        <v xml:space="preserve"> </v>
      </c>
      <c r="C46" s="788">
        <f t="shared" si="1"/>
        <v>1008.71</v>
      </c>
      <c r="D46" s="788">
        <f t="shared" si="1"/>
        <v>1153.2</v>
      </c>
      <c r="E46" s="788">
        <f t="shared" si="1"/>
        <v>1389</v>
      </c>
      <c r="F46" s="788">
        <f t="shared" si="1"/>
        <v>1630.27</v>
      </c>
      <c r="G46" s="788" t="str">
        <f t="shared" si="1"/>
        <v xml:space="preserve"> </v>
      </c>
      <c r="H46" s="788" t="str">
        <f t="shared" si="1"/>
        <v xml:space="preserve"> </v>
      </c>
      <c r="I46" s="788" t="str">
        <f t="shared" si="1"/>
        <v xml:space="preserve"> </v>
      </c>
      <c r="J46" s="788">
        <f t="shared" si="1"/>
        <v>2234.11</v>
      </c>
      <c r="K46" s="788" t="str">
        <f t="shared" ref="K46:L62" si="2">IF(W46&lt;&gt;0,W46*(1-$L$6)," ")</f>
        <v xml:space="preserve"> </v>
      </c>
      <c r="L46" s="788" t="str">
        <f t="shared" si="2"/>
        <v xml:space="preserve"> </v>
      </c>
      <c r="M46" s="545">
        <v>205</v>
      </c>
      <c r="N46" s="546">
        <v>0</v>
      </c>
      <c r="O46" s="546">
        <v>1008.71</v>
      </c>
      <c r="P46" s="546">
        <v>1153.2</v>
      </c>
      <c r="Q46" s="546">
        <v>1389</v>
      </c>
      <c r="R46" s="546">
        <v>1630.27</v>
      </c>
      <c r="S46" s="546">
        <v>0</v>
      </c>
      <c r="T46" s="546">
        <v>0</v>
      </c>
      <c r="U46" s="546">
        <v>0</v>
      </c>
      <c r="V46" s="546">
        <v>2234.11</v>
      </c>
      <c r="W46" s="546">
        <v>0</v>
      </c>
      <c r="X46" s="546">
        <v>0</v>
      </c>
      <c r="Y46" s="547"/>
      <c r="Z46" s="1021"/>
      <c r="AA46" s="1022"/>
      <c r="AB46" s="1022"/>
      <c r="AC46" s="1022"/>
      <c r="AD46" s="1022"/>
      <c r="AE46" s="1022"/>
      <c r="AF46" s="1022"/>
      <c r="AG46" s="1022"/>
      <c r="AH46" s="1022"/>
      <c r="AI46" s="1022"/>
      <c r="AJ46" s="1022"/>
      <c r="AK46" s="1022"/>
      <c r="AM46" s="1021"/>
      <c r="AN46" s="1022"/>
      <c r="AO46" s="1022"/>
      <c r="AP46" s="1022"/>
      <c r="AQ46" s="1022"/>
      <c r="AR46" s="1022"/>
      <c r="AS46" s="1022"/>
      <c r="AT46" s="1022"/>
      <c r="AU46" s="1022"/>
      <c r="AV46" s="1022"/>
      <c r="AW46" s="1022"/>
      <c r="AX46" s="1022"/>
    </row>
    <row r="47" spans="1:50" ht="14.1" customHeight="1" x14ac:dyDescent="0.2">
      <c r="A47" s="544">
        <v>209</v>
      </c>
      <c r="B47" s="788" t="str">
        <f t="shared" ref="B47:J62" si="3">IF(N47&lt;&gt;0,N47*(1-$L$6)," ")</f>
        <v xml:space="preserve"> </v>
      </c>
      <c r="C47" s="788" t="str">
        <f t="shared" si="3"/>
        <v xml:space="preserve"> </v>
      </c>
      <c r="D47" s="788">
        <f t="shared" si="3"/>
        <v>1160.01</v>
      </c>
      <c r="E47" s="788" t="str">
        <f t="shared" si="3"/>
        <v xml:space="preserve"> </v>
      </c>
      <c r="F47" s="788" t="str">
        <f t="shared" si="3"/>
        <v xml:space="preserve"> </v>
      </c>
      <c r="G47" s="788" t="str">
        <f t="shared" si="3"/>
        <v xml:space="preserve"> </v>
      </c>
      <c r="H47" s="788" t="str">
        <f t="shared" si="3"/>
        <v xml:space="preserve"> </v>
      </c>
      <c r="I47" s="788" t="str">
        <f t="shared" si="3"/>
        <v xml:space="preserve"> </v>
      </c>
      <c r="J47" s="788" t="str">
        <f t="shared" si="3"/>
        <v xml:space="preserve"> </v>
      </c>
      <c r="K47" s="788" t="str">
        <f t="shared" si="2"/>
        <v xml:space="preserve"> </v>
      </c>
      <c r="L47" s="788" t="str">
        <f t="shared" si="2"/>
        <v xml:space="preserve"> </v>
      </c>
      <c r="M47" s="545">
        <v>209</v>
      </c>
      <c r="N47" s="546">
        <v>0</v>
      </c>
      <c r="O47" s="546">
        <v>0</v>
      </c>
      <c r="P47" s="546">
        <v>1160.01</v>
      </c>
      <c r="Q47" s="546">
        <v>0</v>
      </c>
      <c r="R47" s="546">
        <v>0</v>
      </c>
      <c r="S47" s="546">
        <v>0</v>
      </c>
      <c r="T47" s="546">
        <v>0</v>
      </c>
      <c r="U47" s="546">
        <v>0</v>
      </c>
      <c r="V47" s="546">
        <v>0</v>
      </c>
      <c r="W47" s="546">
        <v>0</v>
      </c>
      <c r="X47" s="546">
        <v>0</v>
      </c>
      <c r="Y47" s="547"/>
      <c r="Z47" s="1021"/>
      <c r="AA47" s="1022"/>
      <c r="AB47" s="1022"/>
      <c r="AC47" s="1022"/>
      <c r="AD47" s="1022"/>
      <c r="AE47" s="1022"/>
      <c r="AF47" s="1022"/>
      <c r="AG47" s="1022"/>
      <c r="AH47" s="1022"/>
      <c r="AI47" s="1022"/>
      <c r="AJ47" s="1022"/>
      <c r="AK47" s="1022"/>
      <c r="AM47" s="1021"/>
      <c r="AN47" s="1022"/>
      <c r="AO47" s="1022"/>
      <c r="AP47" s="1022"/>
      <c r="AQ47" s="1022"/>
      <c r="AR47" s="1022"/>
      <c r="AS47" s="1022"/>
      <c r="AT47" s="1022"/>
      <c r="AU47" s="1022"/>
      <c r="AV47" s="1022"/>
      <c r="AW47" s="1022"/>
      <c r="AX47" s="1022"/>
    </row>
    <row r="48" spans="1:50" ht="14.1" customHeight="1" x14ac:dyDescent="0.2">
      <c r="A48" s="544">
        <v>219</v>
      </c>
      <c r="B48" s="788" t="str">
        <f t="shared" si="3"/>
        <v xml:space="preserve"> </v>
      </c>
      <c r="C48" s="788">
        <f t="shared" si="3"/>
        <v>1083.6600000000001</v>
      </c>
      <c r="D48" s="788">
        <f t="shared" si="3"/>
        <v>1094.57</v>
      </c>
      <c r="E48" s="788">
        <f t="shared" si="3"/>
        <v>1240.43</v>
      </c>
      <c r="F48" s="788">
        <f t="shared" si="3"/>
        <v>1510.31</v>
      </c>
      <c r="G48" s="788">
        <f t="shared" si="3"/>
        <v>1766.58</v>
      </c>
      <c r="H48" s="788">
        <f t="shared" si="3"/>
        <v>2228.67</v>
      </c>
      <c r="I48" s="788">
        <f t="shared" si="3"/>
        <v>2400.42</v>
      </c>
      <c r="J48" s="788">
        <f t="shared" si="3"/>
        <v>2562.63</v>
      </c>
      <c r="K48" s="788">
        <f t="shared" si="2"/>
        <v>2832.54</v>
      </c>
      <c r="L48" s="788">
        <f t="shared" si="2"/>
        <v>3191.02</v>
      </c>
      <c r="M48" s="545">
        <v>219</v>
      </c>
      <c r="N48" s="546">
        <v>0</v>
      </c>
      <c r="O48" s="546">
        <v>1083.6600000000001</v>
      </c>
      <c r="P48" s="546">
        <v>1094.57</v>
      </c>
      <c r="Q48" s="546">
        <v>1240.43</v>
      </c>
      <c r="R48" s="546">
        <v>1510.31</v>
      </c>
      <c r="S48" s="546">
        <v>1766.58</v>
      </c>
      <c r="T48" s="546">
        <v>2228.67</v>
      </c>
      <c r="U48" s="546">
        <v>2400.42</v>
      </c>
      <c r="V48" s="546">
        <v>2562.63</v>
      </c>
      <c r="W48" s="546">
        <v>2832.54</v>
      </c>
      <c r="X48" s="546">
        <v>3191.02</v>
      </c>
      <c r="Y48" s="547"/>
      <c r="Z48" s="1021"/>
      <c r="AA48" s="1022"/>
      <c r="AB48" s="1022"/>
      <c r="AC48" s="1022"/>
      <c r="AD48" s="1022"/>
      <c r="AE48" s="1022"/>
      <c r="AF48" s="1022"/>
      <c r="AG48" s="1022"/>
      <c r="AH48" s="1022"/>
      <c r="AI48" s="1022"/>
      <c r="AJ48" s="1022"/>
      <c r="AK48" s="1022"/>
      <c r="AM48" s="1021"/>
      <c r="AN48" s="1022"/>
      <c r="AO48" s="1022"/>
      <c r="AP48" s="1022"/>
      <c r="AQ48" s="1022"/>
      <c r="AR48" s="1022"/>
      <c r="AS48" s="1022"/>
      <c r="AT48" s="1022"/>
      <c r="AU48" s="1022"/>
      <c r="AV48" s="1022"/>
      <c r="AW48" s="1022"/>
      <c r="AX48" s="1022"/>
    </row>
    <row r="49" spans="1:50" ht="14.1" customHeight="1" x14ac:dyDescent="0.2">
      <c r="A49" s="544">
        <v>230</v>
      </c>
      <c r="B49" s="788" t="str">
        <f t="shared" si="3"/>
        <v xml:space="preserve"> </v>
      </c>
      <c r="C49" s="788" t="str">
        <f t="shared" si="3"/>
        <v xml:space="preserve"> </v>
      </c>
      <c r="D49" s="788">
        <f t="shared" si="3"/>
        <v>1341.3</v>
      </c>
      <c r="E49" s="788" t="str">
        <f t="shared" si="3"/>
        <v xml:space="preserve"> </v>
      </c>
      <c r="F49" s="788">
        <f t="shared" si="3"/>
        <v>1867.46</v>
      </c>
      <c r="G49" s="788">
        <f t="shared" si="3"/>
        <v>2118.27</v>
      </c>
      <c r="H49" s="788" t="str">
        <f t="shared" si="3"/>
        <v xml:space="preserve"> </v>
      </c>
      <c r="I49" s="788" t="str">
        <f t="shared" si="3"/>
        <v xml:space="preserve"> </v>
      </c>
      <c r="J49" s="788">
        <f t="shared" si="3"/>
        <v>2666.24</v>
      </c>
      <c r="K49" s="788" t="str">
        <f t="shared" si="2"/>
        <v xml:space="preserve"> </v>
      </c>
      <c r="L49" s="788" t="str">
        <f t="shared" si="2"/>
        <v xml:space="preserve"> </v>
      </c>
      <c r="M49" s="545">
        <v>230</v>
      </c>
      <c r="N49" s="546">
        <v>0</v>
      </c>
      <c r="O49" s="546">
        <v>0</v>
      </c>
      <c r="P49" s="546">
        <v>1341.3</v>
      </c>
      <c r="Q49" s="546">
        <v>0</v>
      </c>
      <c r="R49" s="546">
        <v>1867.46</v>
      </c>
      <c r="S49" s="546">
        <v>2118.27</v>
      </c>
      <c r="T49" s="546">
        <v>0</v>
      </c>
      <c r="U49" s="546">
        <v>0</v>
      </c>
      <c r="V49" s="546">
        <v>2666.24</v>
      </c>
      <c r="W49" s="546">
        <v>0</v>
      </c>
      <c r="X49" s="546">
        <v>0</v>
      </c>
      <c r="Y49" s="547"/>
      <c r="Z49" s="1021"/>
      <c r="AA49" s="1022"/>
      <c r="AB49" s="1022"/>
      <c r="AC49" s="1022"/>
      <c r="AD49" s="1022"/>
      <c r="AE49" s="1022"/>
      <c r="AF49" s="1022"/>
      <c r="AG49" s="1022"/>
      <c r="AH49" s="1022"/>
      <c r="AI49" s="1022"/>
      <c r="AJ49" s="1022"/>
      <c r="AK49" s="1022"/>
      <c r="AM49" s="1021"/>
      <c r="AN49" s="1022"/>
      <c r="AO49" s="1022"/>
      <c r="AP49" s="1022"/>
      <c r="AQ49" s="1022"/>
      <c r="AR49" s="1022"/>
      <c r="AS49" s="1022"/>
      <c r="AT49" s="1022"/>
      <c r="AU49" s="1022"/>
      <c r="AV49" s="1022"/>
      <c r="AW49" s="1022"/>
      <c r="AX49" s="1022"/>
    </row>
    <row r="50" spans="1:50" ht="14.1" customHeight="1" x14ac:dyDescent="0.2">
      <c r="A50" s="544">
        <v>245</v>
      </c>
      <c r="B50" s="788" t="str">
        <f t="shared" si="3"/>
        <v xml:space="preserve"> </v>
      </c>
      <c r="C50" s="788" t="str">
        <f t="shared" si="3"/>
        <v xml:space="preserve"> </v>
      </c>
      <c r="D50" s="788">
        <f t="shared" si="3"/>
        <v>1431.26</v>
      </c>
      <c r="E50" s="788">
        <f t="shared" si="3"/>
        <v>1712.06</v>
      </c>
      <c r="F50" s="788">
        <f t="shared" si="3"/>
        <v>1991.49</v>
      </c>
      <c r="G50" s="788">
        <f t="shared" si="3"/>
        <v>2257.3000000000002</v>
      </c>
      <c r="H50" s="788">
        <f t="shared" si="3"/>
        <v>2484.9499999999998</v>
      </c>
      <c r="I50" s="788" t="str">
        <f t="shared" si="3"/>
        <v xml:space="preserve"> </v>
      </c>
      <c r="J50" s="788">
        <f t="shared" si="3"/>
        <v>2820.25</v>
      </c>
      <c r="K50" s="788" t="str">
        <f t="shared" si="2"/>
        <v xml:space="preserve"> </v>
      </c>
      <c r="L50" s="788" t="str">
        <f t="shared" si="2"/>
        <v xml:space="preserve"> </v>
      </c>
      <c r="M50" s="545">
        <v>245</v>
      </c>
      <c r="N50" s="546">
        <v>0</v>
      </c>
      <c r="O50" s="546">
        <v>0</v>
      </c>
      <c r="P50" s="546">
        <v>1431.26</v>
      </c>
      <c r="Q50" s="546">
        <v>1712.06</v>
      </c>
      <c r="R50" s="546">
        <v>1991.49</v>
      </c>
      <c r="S50" s="546">
        <v>2257.3000000000002</v>
      </c>
      <c r="T50" s="546">
        <v>2484.9499999999998</v>
      </c>
      <c r="U50" s="546">
        <v>0</v>
      </c>
      <c r="V50" s="546">
        <v>2820.25</v>
      </c>
      <c r="W50" s="546">
        <v>0</v>
      </c>
      <c r="X50" s="546">
        <v>0</v>
      </c>
      <c r="Y50" s="547"/>
      <c r="Z50" s="1021"/>
      <c r="AA50" s="1022"/>
      <c r="AB50" s="1022"/>
      <c r="AC50" s="1022"/>
      <c r="AD50" s="1022"/>
      <c r="AE50" s="1022"/>
      <c r="AF50" s="1022"/>
      <c r="AG50" s="1022"/>
      <c r="AH50" s="1022"/>
      <c r="AI50" s="1022"/>
      <c r="AJ50" s="1022"/>
      <c r="AK50" s="1022"/>
      <c r="AM50" s="1021"/>
      <c r="AN50" s="1022"/>
      <c r="AO50" s="1022"/>
      <c r="AP50" s="1022"/>
      <c r="AQ50" s="1022"/>
      <c r="AR50" s="1022"/>
      <c r="AS50" s="1022"/>
      <c r="AT50" s="1022"/>
      <c r="AU50" s="1022"/>
      <c r="AV50" s="1022"/>
      <c r="AW50" s="1022"/>
      <c r="AX50" s="1022"/>
    </row>
    <row r="51" spans="1:50" ht="14.1" customHeight="1" x14ac:dyDescent="0.2">
      <c r="A51" s="544">
        <v>251</v>
      </c>
      <c r="B51" s="788" t="str">
        <f t="shared" si="3"/>
        <v xml:space="preserve"> </v>
      </c>
      <c r="C51" s="788" t="str">
        <f t="shared" si="3"/>
        <v xml:space="preserve"> </v>
      </c>
      <c r="D51" s="788">
        <f t="shared" si="3"/>
        <v>1469.43</v>
      </c>
      <c r="E51" s="788" t="str">
        <f t="shared" si="3"/>
        <v xml:space="preserve"> </v>
      </c>
      <c r="F51" s="788" t="str">
        <f t="shared" si="3"/>
        <v xml:space="preserve"> </v>
      </c>
      <c r="G51" s="788">
        <f t="shared" si="3"/>
        <v>2321.36</v>
      </c>
      <c r="H51" s="788" t="str">
        <f t="shared" si="3"/>
        <v xml:space="preserve"> </v>
      </c>
      <c r="I51" s="788" t="str">
        <f t="shared" si="3"/>
        <v xml:space="preserve"> </v>
      </c>
      <c r="J51" s="788">
        <f t="shared" si="3"/>
        <v>2876.14</v>
      </c>
      <c r="K51" s="788" t="str">
        <f t="shared" si="2"/>
        <v xml:space="preserve"> </v>
      </c>
      <c r="L51" s="788" t="str">
        <f t="shared" si="2"/>
        <v xml:space="preserve"> </v>
      </c>
      <c r="M51" s="545">
        <v>251</v>
      </c>
      <c r="N51" s="546">
        <v>0</v>
      </c>
      <c r="O51" s="546">
        <v>0</v>
      </c>
      <c r="P51" s="546">
        <v>1469.43</v>
      </c>
      <c r="Q51" s="546">
        <v>0</v>
      </c>
      <c r="R51" s="546">
        <v>0</v>
      </c>
      <c r="S51" s="546">
        <v>2321.36</v>
      </c>
      <c r="T51" s="546">
        <v>0</v>
      </c>
      <c r="U51" s="546">
        <v>0</v>
      </c>
      <c r="V51" s="546">
        <v>2876.14</v>
      </c>
      <c r="W51" s="546">
        <v>0</v>
      </c>
      <c r="X51" s="546">
        <v>0</v>
      </c>
      <c r="Y51" s="547"/>
      <c r="Z51" s="1021"/>
      <c r="AA51" s="1022"/>
      <c r="AB51" s="1022"/>
      <c r="AC51" s="1022"/>
      <c r="AD51" s="1022"/>
      <c r="AE51" s="1022"/>
      <c r="AF51" s="1022"/>
      <c r="AG51" s="1022"/>
      <c r="AH51" s="1022"/>
      <c r="AI51" s="1022"/>
      <c r="AJ51" s="1022"/>
      <c r="AK51" s="1022"/>
      <c r="AM51" s="1021"/>
      <c r="AN51" s="1022"/>
      <c r="AO51" s="1022"/>
      <c r="AP51" s="1022"/>
      <c r="AQ51" s="1022"/>
      <c r="AR51" s="1022"/>
      <c r="AS51" s="1022"/>
      <c r="AT51" s="1022"/>
      <c r="AU51" s="1022"/>
      <c r="AV51" s="1022"/>
      <c r="AW51" s="1022"/>
      <c r="AX51" s="1022"/>
    </row>
    <row r="52" spans="1:50" ht="14.1" customHeight="1" x14ac:dyDescent="0.2">
      <c r="A52" s="544">
        <v>253</v>
      </c>
      <c r="B52" s="788" t="str">
        <f t="shared" si="3"/>
        <v xml:space="preserve"> </v>
      </c>
      <c r="C52" s="788" t="str">
        <f t="shared" si="3"/>
        <v xml:space="preserve"> </v>
      </c>
      <c r="D52" s="788">
        <f t="shared" si="3"/>
        <v>1483.06</v>
      </c>
      <c r="E52" s="788">
        <f t="shared" si="3"/>
        <v>1765.22</v>
      </c>
      <c r="F52" s="788">
        <f t="shared" si="3"/>
        <v>2044.66</v>
      </c>
      <c r="G52" s="788">
        <f t="shared" si="3"/>
        <v>2329.54</v>
      </c>
      <c r="H52" s="788" t="str">
        <f t="shared" si="3"/>
        <v xml:space="preserve"> </v>
      </c>
      <c r="I52" s="788" t="str">
        <f t="shared" si="3"/>
        <v xml:space="preserve"> </v>
      </c>
      <c r="J52" s="788">
        <f t="shared" si="3"/>
        <v>2896.61</v>
      </c>
      <c r="K52" s="788" t="str">
        <f t="shared" si="2"/>
        <v xml:space="preserve"> </v>
      </c>
      <c r="L52" s="788" t="str">
        <f t="shared" si="2"/>
        <v xml:space="preserve"> </v>
      </c>
      <c r="M52" s="545">
        <v>253</v>
      </c>
      <c r="N52" s="546">
        <v>0</v>
      </c>
      <c r="O52" s="546">
        <v>0</v>
      </c>
      <c r="P52" s="546">
        <v>1483.06</v>
      </c>
      <c r="Q52" s="546">
        <v>1765.22</v>
      </c>
      <c r="R52" s="546">
        <v>2044.66</v>
      </c>
      <c r="S52" s="546">
        <v>2329.54</v>
      </c>
      <c r="T52" s="546">
        <v>0</v>
      </c>
      <c r="U52" s="546">
        <v>0</v>
      </c>
      <c r="V52" s="546">
        <v>2896.61</v>
      </c>
      <c r="W52" s="546">
        <v>0</v>
      </c>
      <c r="X52" s="546">
        <v>0</v>
      </c>
      <c r="Y52" s="547"/>
      <c r="Z52" s="1021"/>
      <c r="AA52" s="1022"/>
      <c r="AB52" s="1022"/>
      <c r="AC52" s="1022"/>
      <c r="AD52" s="1022"/>
      <c r="AE52" s="1022"/>
      <c r="AF52" s="1022"/>
      <c r="AG52" s="1022"/>
      <c r="AH52" s="1022"/>
      <c r="AI52" s="1022"/>
      <c r="AJ52" s="1022"/>
      <c r="AK52" s="1022"/>
      <c r="AM52" s="1021"/>
      <c r="AN52" s="1022"/>
      <c r="AO52" s="1022"/>
      <c r="AP52" s="1022"/>
      <c r="AQ52" s="1022"/>
      <c r="AR52" s="1022"/>
      <c r="AS52" s="1022"/>
      <c r="AT52" s="1022"/>
      <c r="AU52" s="1022"/>
      <c r="AV52" s="1022"/>
      <c r="AW52" s="1022"/>
      <c r="AX52" s="1022"/>
    </row>
    <row r="53" spans="1:50" ht="14.1" customHeight="1" x14ac:dyDescent="0.2">
      <c r="A53" s="544">
        <v>260</v>
      </c>
      <c r="B53" s="788" t="str">
        <f t="shared" si="3"/>
        <v xml:space="preserve"> </v>
      </c>
      <c r="C53" s="788" t="str">
        <f t="shared" si="3"/>
        <v xml:space="preserve"> </v>
      </c>
      <c r="D53" s="788">
        <f t="shared" si="3"/>
        <v>1540.31</v>
      </c>
      <c r="E53" s="788" t="str">
        <f t="shared" si="3"/>
        <v xml:space="preserve"> </v>
      </c>
      <c r="F53" s="788" t="str">
        <f t="shared" si="3"/>
        <v xml:space="preserve"> </v>
      </c>
      <c r="G53" s="788" t="str">
        <f t="shared" si="3"/>
        <v xml:space="preserve"> </v>
      </c>
      <c r="H53" s="788" t="str">
        <f t="shared" si="3"/>
        <v xml:space="preserve"> </v>
      </c>
      <c r="I53" s="788" t="str">
        <f t="shared" si="3"/>
        <v xml:space="preserve"> </v>
      </c>
      <c r="J53" s="788" t="str">
        <f t="shared" si="3"/>
        <v xml:space="preserve"> </v>
      </c>
      <c r="K53" s="788" t="str">
        <f t="shared" si="2"/>
        <v xml:space="preserve"> </v>
      </c>
      <c r="L53" s="788" t="str">
        <f t="shared" si="2"/>
        <v xml:space="preserve"> </v>
      </c>
      <c r="M53" s="545">
        <v>260</v>
      </c>
      <c r="N53" s="546">
        <v>0</v>
      </c>
      <c r="O53" s="546">
        <v>0</v>
      </c>
      <c r="P53" s="546">
        <v>1540.31</v>
      </c>
      <c r="Q53" s="546">
        <v>0</v>
      </c>
      <c r="R53" s="546">
        <v>0</v>
      </c>
      <c r="S53" s="546">
        <v>0</v>
      </c>
      <c r="T53" s="546">
        <v>0</v>
      </c>
      <c r="U53" s="546">
        <v>0</v>
      </c>
      <c r="V53" s="546">
        <v>0</v>
      </c>
      <c r="W53" s="546">
        <v>0</v>
      </c>
      <c r="X53" s="546">
        <v>0</v>
      </c>
      <c r="Y53" s="547"/>
      <c r="Z53" s="1021"/>
      <c r="AA53" s="1022"/>
      <c r="AB53" s="1022"/>
      <c r="AC53" s="1022"/>
      <c r="AD53" s="1022"/>
      <c r="AE53" s="1022"/>
      <c r="AF53" s="1022"/>
      <c r="AG53" s="1022"/>
      <c r="AH53" s="1022"/>
      <c r="AI53" s="1022"/>
      <c r="AJ53" s="1022"/>
      <c r="AK53" s="1022"/>
      <c r="AM53" s="1021"/>
      <c r="AN53" s="1022"/>
      <c r="AO53" s="1022"/>
      <c r="AP53" s="1022"/>
      <c r="AQ53" s="1022"/>
      <c r="AR53" s="1022"/>
      <c r="AS53" s="1022"/>
      <c r="AT53" s="1022"/>
      <c r="AU53" s="1022"/>
      <c r="AV53" s="1022"/>
      <c r="AW53" s="1022"/>
      <c r="AX53" s="1022"/>
    </row>
    <row r="54" spans="1:50" ht="14.1" customHeight="1" x14ac:dyDescent="0.2">
      <c r="A54" s="544">
        <v>267</v>
      </c>
      <c r="B54" s="788" t="str">
        <f t="shared" si="3"/>
        <v xml:space="preserve"> </v>
      </c>
      <c r="C54" s="788" t="str">
        <f t="shared" si="3"/>
        <v xml:space="preserve"> </v>
      </c>
      <c r="D54" s="788">
        <f t="shared" si="3"/>
        <v>1558.02</v>
      </c>
      <c r="E54" s="788">
        <f t="shared" si="3"/>
        <v>1866.08</v>
      </c>
      <c r="F54" s="788">
        <f t="shared" si="3"/>
        <v>2182.3200000000002</v>
      </c>
      <c r="G54" s="788" t="str">
        <f t="shared" si="3"/>
        <v xml:space="preserve"> </v>
      </c>
      <c r="H54" s="788" t="str">
        <f t="shared" si="3"/>
        <v xml:space="preserve"> </v>
      </c>
      <c r="I54" s="788" t="str">
        <f t="shared" si="3"/>
        <v xml:space="preserve"> </v>
      </c>
      <c r="J54" s="788">
        <f t="shared" si="3"/>
        <v>3045.17</v>
      </c>
      <c r="K54" s="788" t="str">
        <f t="shared" si="2"/>
        <v xml:space="preserve"> </v>
      </c>
      <c r="L54" s="788" t="str">
        <f t="shared" si="2"/>
        <v xml:space="preserve"> </v>
      </c>
      <c r="M54" s="545">
        <v>267</v>
      </c>
      <c r="N54" s="546">
        <v>0</v>
      </c>
      <c r="O54" s="546">
        <v>0</v>
      </c>
      <c r="P54" s="546">
        <v>1558.02</v>
      </c>
      <c r="Q54" s="546">
        <v>1866.08</v>
      </c>
      <c r="R54" s="546">
        <v>2182.3200000000002</v>
      </c>
      <c r="S54" s="546">
        <v>0</v>
      </c>
      <c r="T54" s="546">
        <v>0</v>
      </c>
      <c r="U54" s="546">
        <v>0</v>
      </c>
      <c r="V54" s="546">
        <v>3045.17</v>
      </c>
      <c r="W54" s="546">
        <v>0</v>
      </c>
      <c r="X54" s="546">
        <v>0</v>
      </c>
      <c r="Y54" s="547"/>
      <c r="Z54" s="1021"/>
      <c r="AA54" s="1022"/>
      <c r="AB54" s="1022"/>
      <c r="AC54" s="1022"/>
      <c r="AD54" s="1022"/>
      <c r="AE54" s="1022"/>
      <c r="AF54" s="1022"/>
      <c r="AG54" s="1022"/>
      <c r="AH54" s="1022"/>
      <c r="AI54" s="1022"/>
      <c r="AJ54" s="1022"/>
      <c r="AK54" s="1022"/>
      <c r="AM54" s="1021"/>
      <c r="AN54" s="1022"/>
      <c r="AO54" s="1022"/>
      <c r="AP54" s="1022"/>
      <c r="AQ54" s="1022"/>
      <c r="AR54" s="1022"/>
      <c r="AS54" s="1022"/>
      <c r="AT54" s="1022"/>
      <c r="AU54" s="1022"/>
      <c r="AV54" s="1022"/>
      <c r="AW54" s="1022"/>
      <c r="AX54" s="1022"/>
    </row>
    <row r="55" spans="1:50" ht="14.1" customHeight="1" x14ac:dyDescent="0.2">
      <c r="A55" s="544">
        <v>273</v>
      </c>
      <c r="B55" s="788" t="str">
        <f t="shared" si="3"/>
        <v xml:space="preserve"> </v>
      </c>
      <c r="C55" s="788">
        <f t="shared" si="3"/>
        <v>1431.26</v>
      </c>
      <c r="D55" s="788">
        <f t="shared" si="3"/>
        <v>1480.33</v>
      </c>
      <c r="E55" s="788">
        <f t="shared" si="3"/>
        <v>1736.59</v>
      </c>
      <c r="F55" s="788">
        <f t="shared" si="3"/>
        <v>2220.4899999999998</v>
      </c>
      <c r="G55" s="788">
        <f t="shared" si="3"/>
        <v>2513.5500000000002</v>
      </c>
      <c r="H55" s="788">
        <f t="shared" si="3"/>
        <v>2743.92</v>
      </c>
      <c r="I55" s="788">
        <f t="shared" si="3"/>
        <v>2917.04</v>
      </c>
      <c r="J55" s="788">
        <f t="shared" si="3"/>
        <v>3105.15</v>
      </c>
      <c r="K55" s="788" t="str">
        <f t="shared" si="2"/>
        <v xml:space="preserve"> </v>
      </c>
      <c r="L55" s="788">
        <f t="shared" si="2"/>
        <v>3804.42</v>
      </c>
      <c r="M55" s="545">
        <v>273</v>
      </c>
      <c r="N55" s="546">
        <v>0</v>
      </c>
      <c r="O55" s="546">
        <v>1431.26</v>
      </c>
      <c r="P55" s="546">
        <v>1480.33</v>
      </c>
      <c r="Q55" s="546">
        <v>1736.59</v>
      </c>
      <c r="R55" s="546">
        <v>2220.4899999999998</v>
      </c>
      <c r="S55" s="546">
        <v>2513.5500000000002</v>
      </c>
      <c r="T55" s="546">
        <v>2743.92</v>
      </c>
      <c r="U55" s="546">
        <v>2917.04</v>
      </c>
      <c r="V55" s="546">
        <v>3105.15</v>
      </c>
      <c r="W55" s="546">
        <v>0</v>
      </c>
      <c r="X55" s="546">
        <v>3804.42</v>
      </c>
      <c r="Y55" s="547"/>
      <c r="Z55" s="1021"/>
      <c r="AA55" s="1022"/>
      <c r="AB55" s="1022"/>
      <c r="AC55" s="1022"/>
      <c r="AD55" s="1022"/>
      <c r="AE55" s="1022"/>
      <c r="AF55" s="1022"/>
      <c r="AG55" s="1022"/>
      <c r="AH55" s="1022"/>
      <c r="AI55" s="1022"/>
      <c r="AJ55" s="1022"/>
      <c r="AK55" s="1022"/>
      <c r="AM55" s="1021"/>
      <c r="AN55" s="1022"/>
      <c r="AO55" s="1022"/>
      <c r="AP55" s="1022"/>
      <c r="AQ55" s="1022"/>
      <c r="AR55" s="1022"/>
      <c r="AS55" s="1022"/>
      <c r="AT55" s="1022"/>
      <c r="AU55" s="1022"/>
      <c r="AV55" s="1022"/>
      <c r="AW55" s="1022"/>
      <c r="AX55" s="1022"/>
    </row>
    <row r="56" spans="1:50" ht="14.1" customHeight="1" x14ac:dyDescent="0.2">
      <c r="A56" s="544">
        <v>280</v>
      </c>
      <c r="B56" s="788" t="str">
        <f t="shared" si="3"/>
        <v xml:space="preserve"> </v>
      </c>
      <c r="C56" s="788" t="str">
        <f t="shared" si="3"/>
        <v xml:space="preserve"> </v>
      </c>
      <c r="D56" s="788" t="str">
        <f t="shared" si="3"/>
        <v xml:space="preserve"> </v>
      </c>
      <c r="E56" s="788" t="str">
        <f t="shared" si="3"/>
        <v xml:space="preserve"> </v>
      </c>
      <c r="F56" s="788">
        <f t="shared" si="3"/>
        <v>2243.6799999999998</v>
      </c>
      <c r="G56" s="788" t="str">
        <f t="shared" si="3"/>
        <v xml:space="preserve"> </v>
      </c>
      <c r="H56" s="788" t="str">
        <f t="shared" si="3"/>
        <v xml:space="preserve"> </v>
      </c>
      <c r="I56" s="788" t="str">
        <f t="shared" si="3"/>
        <v xml:space="preserve"> </v>
      </c>
      <c r="J56" s="788">
        <f t="shared" si="3"/>
        <v>3132.42</v>
      </c>
      <c r="K56" s="788" t="str">
        <f t="shared" si="2"/>
        <v xml:space="preserve"> </v>
      </c>
      <c r="L56" s="788" t="str">
        <f t="shared" si="2"/>
        <v xml:space="preserve"> </v>
      </c>
      <c r="M56" s="545">
        <v>280</v>
      </c>
      <c r="N56" s="546">
        <v>0</v>
      </c>
      <c r="O56" s="546">
        <v>0</v>
      </c>
      <c r="P56" s="546">
        <v>0</v>
      </c>
      <c r="Q56" s="546">
        <v>0</v>
      </c>
      <c r="R56" s="546">
        <v>2243.6799999999998</v>
      </c>
      <c r="S56" s="546">
        <v>0</v>
      </c>
      <c r="T56" s="546">
        <v>0</v>
      </c>
      <c r="U56" s="546">
        <v>0</v>
      </c>
      <c r="V56" s="546">
        <v>3132.42</v>
      </c>
      <c r="W56" s="546">
        <v>0</v>
      </c>
      <c r="X56" s="546">
        <v>0</v>
      </c>
      <c r="Y56" s="547"/>
      <c r="Z56" s="1021"/>
      <c r="AA56" s="1022"/>
      <c r="AB56" s="1022"/>
      <c r="AC56" s="1022"/>
      <c r="AD56" s="1022"/>
      <c r="AE56" s="1022"/>
      <c r="AF56" s="1022"/>
      <c r="AG56" s="1022"/>
      <c r="AH56" s="1022"/>
      <c r="AI56" s="1022"/>
      <c r="AJ56" s="1022"/>
      <c r="AK56" s="1022"/>
      <c r="AM56" s="1021"/>
      <c r="AN56" s="1022"/>
      <c r="AO56" s="1022"/>
      <c r="AP56" s="1022"/>
      <c r="AQ56" s="1022"/>
      <c r="AR56" s="1022"/>
      <c r="AS56" s="1022"/>
      <c r="AT56" s="1022"/>
      <c r="AU56" s="1022"/>
      <c r="AV56" s="1022"/>
      <c r="AW56" s="1022"/>
      <c r="AX56" s="1022"/>
    </row>
    <row r="57" spans="1:50" ht="14.1" customHeight="1" x14ac:dyDescent="0.2">
      <c r="A57" s="544">
        <v>303</v>
      </c>
      <c r="B57" s="788" t="str">
        <f t="shared" si="3"/>
        <v xml:space="preserve"> </v>
      </c>
      <c r="C57" s="788" t="str">
        <f t="shared" si="3"/>
        <v xml:space="preserve"> </v>
      </c>
      <c r="D57" s="788">
        <f t="shared" si="3"/>
        <v>1817.01</v>
      </c>
      <c r="E57" s="788" t="str">
        <f t="shared" si="3"/>
        <v xml:space="preserve"> </v>
      </c>
      <c r="F57" s="788" t="str">
        <f t="shared" si="3"/>
        <v xml:space="preserve"> </v>
      </c>
      <c r="G57" s="788" t="str">
        <f t="shared" si="3"/>
        <v xml:space="preserve"> </v>
      </c>
      <c r="H57" s="788" t="str">
        <f t="shared" si="3"/>
        <v xml:space="preserve"> </v>
      </c>
      <c r="I57" s="788" t="str">
        <f t="shared" si="3"/>
        <v xml:space="preserve"> </v>
      </c>
      <c r="J57" s="788">
        <f t="shared" si="3"/>
        <v>3392.76</v>
      </c>
      <c r="K57" s="788" t="str">
        <f t="shared" si="2"/>
        <v xml:space="preserve"> </v>
      </c>
      <c r="L57" s="788" t="str">
        <f t="shared" si="2"/>
        <v xml:space="preserve"> </v>
      </c>
      <c r="M57" s="545">
        <v>303</v>
      </c>
      <c r="N57" s="546">
        <v>0</v>
      </c>
      <c r="O57" s="546">
        <v>0</v>
      </c>
      <c r="P57" s="546">
        <v>1817.01</v>
      </c>
      <c r="Q57" s="546">
        <v>0</v>
      </c>
      <c r="R57" s="546">
        <v>0</v>
      </c>
      <c r="S57" s="546">
        <v>0</v>
      </c>
      <c r="T57" s="546">
        <v>0</v>
      </c>
      <c r="U57" s="546">
        <v>0</v>
      </c>
      <c r="V57" s="546">
        <v>3392.76</v>
      </c>
      <c r="W57" s="546">
        <v>0</v>
      </c>
      <c r="X57" s="546">
        <v>0</v>
      </c>
      <c r="Y57" s="547"/>
      <c r="Z57" s="1021"/>
      <c r="AA57" s="1022"/>
      <c r="AB57" s="1022"/>
      <c r="AC57" s="1022"/>
      <c r="AD57" s="1022"/>
      <c r="AE57" s="1022"/>
      <c r="AF57" s="1022"/>
      <c r="AG57" s="1022"/>
      <c r="AH57" s="1022"/>
      <c r="AI57" s="1022"/>
      <c r="AJ57" s="1022"/>
      <c r="AK57" s="1022"/>
      <c r="AM57" s="1021"/>
      <c r="AN57" s="1022"/>
      <c r="AO57" s="1022"/>
      <c r="AP57" s="1022"/>
      <c r="AQ57" s="1022"/>
      <c r="AR57" s="1022"/>
      <c r="AS57" s="1022"/>
      <c r="AT57" s="1022"/>
      <c r="AU57" s="1022"/>
      <c r="AV57" s="1022"/>
      <c r="AW57" s="1022"/>
      <c r="AX57" s="1022"/>
    </row>
    <row r="58" spans="1:50" ht="14.1" customHeight="1" x14ac:dyDescent="0.2">
      <c r="A58" s="544">
        <v>305</v>
      </c>
      <c r="B58" s="788" t="str">
        <f t="shared" si="3"/>
        <v xml:space="preserve"> </v>
      </c>
      <c r="C58" s="788" t="str">
        <f t="shared" si="3"/>
        <v xml:space="preserve"> </v>
      </c>
      <c r="D58" s="788" t="str">
        <f t="shared" si="3"/>
        <v xml:space="preserve"> </v>
      </c>
      <c r="E58" s="788">
        <f t="shared" si="3"/>
        <v>2141.44</v>
      </c>
      <c r="F58" s="788">
        <f t="shared" si="3"/>
        <v>2465.85</v>
      </c>
      <c r="G58" s="788" t="str">
        <f t="shared" si="3"/>
        <v xml:space="preserve"> </v>
      </c>
      <c r="H58" s="788" t="str">
        <f t="shared" si="3"/>
        <v xml:space="preserve"> </v>
      </c>
      <c r="I58" s="788" t="str">
        <f t="shared" si="3"/>
        <v xml:space="preserve"> </v>
      </c>
      <c r="J58" s="788">
        <f t="shared" si="3"/>
        <v>3398.21</v>
      </c>
      <c r="K58" s="788" t="str">
        <f t="shared" si="2"/>
        <v xml:space="preserve"> </v>
      </c>
      <c r="L58" s="788" t="str">
        <f t="shared" si="2"/>
        <v xml:space="preserve"> </v>
      </c>
      <c r="M58" s="545">
        <v>305</v>
      </c>
      <c r="N58" s="546">
        <v>0</v>
      </c>
      <c r="O58" s="546">
        <v>0</v>
      </c>
      <c r="P58" s="546">
        <v>0</v>
      </c>
      <c r="Q58" s="546">
        <v>2141.44</v>
      </c>
      <c r="R58" s="546">
        <v>2465.85</v>
      </c>
      <c r="S58" s="546">
        <v>0</v>
      </c>
      <c r="T58" s="546">
        <v>0</v>
      </c>
      <c r="U58" s="546">
        <v>0</v>
      </c>
      <c r="V58" s="546">
        <v>3398.21</v>
      </c>
      <c r="W58" s="546">
        <v>0</v>
      </c>
      <c r="X58" s="546">
        <v>0</v>
      </c>
      <c r="Y58" s="547"/>
      <c r="Z58" s="1021"/>
      <c r="AA58" s="1022"/>
      <c r="AB58" s="1022"/>
      <c r="AC58" s="1022"/>
      <c r="AD58" s="1022"/>
      <c r="AE58" s="1022"/>
      <c r="AF58" s="1022"/>
      <c r="AG58" s="1022"/>
      <c r="AH58" s="1022"/>
      <c r="AI58" s="1022"/>
      <c r="AJ58" s="1022"/>
      <c r="AK58" s="1022"/>
      <c r="AM58" s="1021"/>
      <c r="AN58" s="1022"/>
      <c r="AO58" s="1022"/>
      <c r="AP58" s="1022"/>
      <c r="AQ58" s="1022"/>
      <c r="AR58" s="1022"/>
      <c r="AS58" s="1022"/>
      <c r="AT58" s="1022"/>
      <c r="AU58" s="1022"/>
      <c r="AV58" s="1022"/>
      <c r="AW58" s="1022"/>
      <c r="AX58" s="1022"/>
    </row>
    <row r="59" spans="1:50" ht="14.1" customHeight="1" x14ac:dyDescent="0.2">
      <c r="A59" s="544">
        <v>318</v>
      </c>
      <c r="B59" s="788" t="str">
        <f t="shared" si="3"/>
        <v xml:space="preserve"> </v>
      </c>
      <c r="C59" s="788" t="str">
        <f t="shared" si="3"/>
        <v xml:space="preserve"> </v>
      </c>
      <c r="D59" s="788" t="str">
        <f t="shared" si="3"/>
        <v xml:space="preserve"> </v>
      </c>
      <c r="E59" s="788">
        <f t="shared" si="3"/>
        <v>2257.3000000000002</v>
      </c>
      <c r="F59" s="788" t="str">
        <f t="shared" si="3"/>
        <v xml:space="preserve"> </v>
      </c>
      <c r="G59" s="788" t="str">
        <f t="shared" si="3"/>
        <v xml:space="preserve"> </v>
      </c>
      <c r="H59" s="788">
        <f t="shared" si="3"/>
        <v>3155.58</v>
      </c>
      <c r="I59" s="788" t="str">
        <f t="shared" si="3"/>
        <v xml:space="preserve"> </v>
      </c>
      <c r="J59" s="788">
        <f t="shared" si="3"/>
        <v>3549.51</v>
      </c>
      <c r="K59" s="788" t="str">
        <f t="shared" si="2"/>
        <v xml:space="preserve"> </v>
      </c>
      <c r="L59" s="788" t="str">
        <f t="shared" si="2"/>
        <v xml:space="preserve"> </v>
      </c>
      <c r="M59" s="545">
        <v>318</v>
      </c>
      <c r="N59" s="546">
        <v>0</v>
      </c>
      <c r="O59" s="546">
        <v>0</v>
      </c>
      <c r="P59" s="546">
        <v>0</v>
      </c>
      <c r="Q59" s="546">
        <v>2257.3000000000002</v>
      </c>
      <c r="R59" s="546">
        <v>0</v>
      </c>
      <c r="S59" s="546">
        <v>0</v>
      </c>
      <c r="T59" s="546">
        <v>3155.58</v>
      </c>
      <c r="U59" s="546">
        <v>0</v>
      </c>
      <c r="V59" s="546">
        <v>3549.51</v>
      </c>
      <c r="W59" s="546">
        <v>0</v>
      </c>
      <c r="X59" s="546">
        <v>0</v>
      </c>
      <c r="Y59" s="547"/>
      <c r="Z59" s="1021"/>
      <c r="AA59" s="1022"/>
      <c r="AB59" s="1022"/>
      <c r="AC59" s="1022"/>
      <c r="AD59" s="1022"/>
      <c r="AE59" s="1022"/>
      <c r="AF59" s="1022"/>
      <c r="AG59" s="1022"/>
      <c r="AH59" s="1022"/>
      <c r="AI59" s="1022"/>
      <c r="AJ59" s="1022"/>
      <c r="AK59" s="1022"/>
      <c r="AM59" s="1021"/>
      <c r="AN59" s="1022"/>
      <c r="AO59" s="1022"/>
      <c r="AP59" s="1022"/>
      <c r="AQ59" s="1022"/>
      <c r="AR59" s="1022"/>
      <c r="AS59" s="1022"/>
      <c r="AT59" s="1022"/>
      <c r="AU59" s="1022"/>
      <c r="AV59" s="1022"/>
      <c r="AW59" s="1022"/>
      <c r="AX59" s="1022"/>
    </row>
    <row r="60" spans="1:50" ht="14.1" customHeight="1" x14ac:dyDescent="0.2">
      <c r="A60" s="544">
        <v>324</v>
      </c>
      <c r="B60" s="788" t="str">
        <f t="shared" si="3"/>
        <v xml:space="preserve"> </v>
      </c>
      <c r="C60" s="788" t="str">
        <f t="shared" si="3"/>
        <v xml:space="preserve"> </v>
      </c>
      <c r="D60" s="788" t="str">
        <f t="shared" si="3"/>
        <v xml:space="preserve"> </v>
      </c>
      <c r="E60" s="788">
        <f t="shared" si="3"/>
        <v>2290.0100000000002</v>
      </c>
      <c r="F60" s="788">
        <f t="shared" si="3"/>
        <v>2648.51</v>
      </c>
      <c r="G60" s="788">
        <f t="shared" si="3"/>
        <v>2966.11</v>
      </c>
      <c r="H60" s="788">
        <f t="shared" si="3"/>
        <v>3223.74</v>
      </c>
      <c r="I60" s="788" t="str">
        <f t="shared" si="3"/>
        <v xml:space="preserve"> </v>
      </c>
      <c r="J60" s="788">
        <f t="shared" si="3"/>
        <v>3617.67</v>
      </c>
      <c r="K60" s="788" t="str">
        <f t="shared" si="2"/>
        <v xml:space="preserve"> </v>
      </c>
      <c r="L60" s="788" t="str">
        <f t="shared" si="2"/>
        <v xml:space="preserve"> </v>
      </c>
      <c r="M60" s="545">
        <v>324</v>
      </c>
      <c r="N60" s="546">
        <v>0</v>
      </c>
      <c r="O60" s="546">
        <v>0</v>
      </c>
      <c r="P60" s="546">
        <v>0</v>
      </c>
      <c r="Q60" s="546">
        <v>2290.0100000000002</v>
      </c>
      <c r="R60" s="546">
        <v>2648.51</v>
      </c>
      <c r="S60" s="546">
        <v>2966.11</v>
      </c>
      <c r="T60" s="546">
        <v>3223.74</v>
      </c>
      <c r="U60" s="546">
        <v>0</v>
      </c>
      <c r="V60" s="546">
        <v>3617.67</v>
      </c>
      <c r="W60" s="546">
        <v>0</v>
      </c>
      <c r="X60" s="546">
        <v>0</v>
      </c>
      <c r="Y60" s="547"/>
      <c r="Z60" s="1021"/>
      <c r="AA60" s="1022"/>
      <c r="AB60" s="1022"/>
      <c r="AC60" s="1022"/>
      <c r="AD60" s="1022"/>
      <c r="AE60" s="1022"/>
      <c r="AF60" s="1022"/>
      <c r="AG60" s="1022"/>
      <c r="AH60" s="1022"/>
      <c r="AI60" s="1022"/>
      <c r="AJ60" s="1022"/>
      <c r="AK60" s="1022"/>
      <c r="AM60" s="1021"/>
      <c r="AN60" s="1022"/>
      <c r="AO60" s="1022"/>
      <c r="AP60" s="1022"/>
      <c r="AQ60" s="1022"/>
      <c r="AR60" s="1022"/>
      <c r="AS60" s="1022"/>
      <c r="AT60" s="1022"/>
      <c r="AU60" s="1022"/>
      <c r="AV60" s="1022"/>
      <c r="AW60" s="1022"/>
      <c r="AX60" s="1022"/>
    </row>
    <row r="61" spans="1:50" ht="14.1" customHeight="1" x14ac:dyDescent="0.2">
      <c r="A61" s="544">
        <v>356</v>
      </c>
      <c r="B61" s="788" t="str">
        <f t="shared" si="3"/>
        <v xml:space="preserve"> </v>
      </c>
      <c r="C61" s="788" t="str">
        <f t="shared" si="3"/>
        <v xml:space="preserve"> </v>
      </c>
      <c r="D61" s="788" t="str">
        <f t="shared" si="3"/>
        <v xml:space="preserve"> </v>
      </c>
      <c r="E61" s="788">
        <f t="shared" si="3"/>
        <v>2587.15</v>
      </c>
      <c r="F61" s="788">
        <f t="shared" si="3"/>
        <v>2956.56</v>
      </c>
      <c r="G61" s="788">
        <f t="shared" si="3"/>
        <v>3290.53</v>
      </c>
      <c r="H61" s="788" t="str">
        <f t="shared" si="3"/>
        <v xml:space="preserve"> </v>
      </c>
      <c r="I61" s="788" t="str">
        <f t="shared" si="3"/>
        <v xml:space="preserve"> </v>
      </c>
      <c r="J61" s="788" t="str">
        <f t="shared" si="3"/>
        <v xml:space="preserve"> </v>
      </c>
      <c r="K61" s="788" t="str">
        <f t="shared" si="2"/>
        <v xml:space="preserve"> </v>
      </c>
      <c r="L61" s="788" t="str">
        <f t="shared" si="2"/>
        <v xml:space="preserve"> </v>
      </c>
      <c r="M61" s="545">
        <v>356</v>
      </c>
      <c r="N61" s="546">
        <v>0</v>
      </c>
      <c r="O61" s="546">
        <v>0</v>
      </c>
      <c r="P61" s="546">
        <v>0</v>
      </c>
      <c r="Q61" s="546">
        <v>2587.15</v>
      </c>
      <c r="R61" s="546">
        <v>2956.56</v>
      </c>
      <c r="S61" s="546">
        <v>3290.53</v>
      </c>
      <c r="T61" s="546">
        <v>0</v>
      </c>
      <c r="U61" s="546">
        <v>0</v>
      </c>
      <c r="V61" s="546">
        <v>0</v>
      </c>
      <c r="W61" s="546">
        <v>0</v>
      </c>
      <c r="X61" s="546">
        <v>0</v>
      </c>
      <c r="Y61" s="547"/>
      <c r="Z61" s="1021"/>
      <c r="AA61" s="1022"/>
      <c r="AB61" s="1022"/>
      <c r="AC61" s="1022"/>
      <c r="AD61" s="1022"/>
      <c r="AE61" s="1022"/>
      <c r="AF61" s="1022"/>
      <c r="AG61" s="1022"/>
      <c r="AH61" s="1022"/>
      <c r="AI61" s="1022"/>
      <c r="AJ61" s="1022"/>
      <c r="AK61" s="1022"/>
      <c r="AM61" s="1021"/>
      <c r="AN61" s="1022"/>
      <c r="AO61" s="1022"/>
      <c r="AP61" s="1022"/>
      <c r="AQ61" s="1022"/>
      <c r="AR61" s="1022"/>
      <c r="AS61" s="1022"/>
      <c r="AT61" s="1022"/>
      <c r="AU61" s="1022"/>
      <c r="AV61" s="1022"/>
      <c r="AW61" s="1022"/>
      <c r="AX61" s="1022"/>
    </row>
    <row r="62" spans="1:50" ht="14.1" customHeight="1" x14ac:dyDescent="0.2">
      <c r="A62" s="551">
        <v>406</v>
      </c>
      <c r="B62" s="789" t="str">
        <f t="shared" si="3"/>
        <v xml:space="preserve"> </v>
      </c>
      <c r="C62" s="789" t="str">
        <f t="shared" si="3"/>
        <v xml:space="preserve"> </v>
      </c>
      <c r="D62" s="789" t="str">
        <f t="shared" si="3"/>
        <v xml:space="preserve"> </v>
      </c>
      <c r="E62" s="789">
        <f t="shared" si="3"/>
        <v>3045.17</v>
      </c>
      <c r="F62" s="789" t="str">
        <f t="shared" si="3"/>
        <v xml:space="preserve"> </v>
      </c>
      <c r="G62" s="789" t="str">
        <f t="shared" si="3"/>
        <v xml:space="preserve"> </v>
      </c>
      <c r="H62" s="789" t="str">
        <f t="shared" si="3"/>
        <v xml:space="preserve"> </v>
      </c>
      <c r="I62" s="789" t="str">
        <f t="shared" si="3"/>
        <v xml:space="preserve"> </v>
      </c>
      <c r="J62" s="789" t="str">
        <f t="shared" si="3"/>
        <v xml:space="preserve"> </v>
      </c>
      <c r="K62" s="789" t="str">
        <f t="shared" si="2"/>
        <v xml:space="preserve"> </v>
      </c>
      <c r="L62" s="789" t="str">
        <f t="shared" si="2"/>
        <v xml:space="preserve"> </v>
      </c>
      <c r="M62" s="545">
        <v>406</v>
      </c>
      <c r="N62" s="552">
        <v>0</v>
      </c>
      <c r="O62" s="552">
        <v>0</v>
      </c>
      <c r="P62" s="552">
        <v>0</v>
      </c>
      <c r="Q62" s="552">
        <v>3045.17</v>
      </c>
      <c r="R62" s="552">
        <v>0</v>
      </c>
      <c r="S62" s="552">
        <v>0</v>
      </c>
      <c r="T62" s="552">
        <v>0</v>
      </c>
      <c r="U62" s="552">
        <v>0</v>
      </c>
      <c r="V62" s="552">
        <v>0</v>
      </c>
      <c r="W62" s="552">
        <v>0</v>
      </c>
      <c r="X62" s="552">
        <v>0</v>
      </c>
      <c r="Y62" s="553"/>
      <c r="Z62" s="1021"/>
      <c r="AA62" s="1022"/>
      <c r="AB62" s="1022"/>
      <c r="AC62" s="1022"/>
      <c r="AD62" s="1022"/>
      <c r="AE62" s="1022"/>
      <c r="AF62" s="1022"/>
      <c r="AG62" s="1022"/>
      <c r="AH62" s="1022"/>
      <c r="AI62" s="1022"/>
      <c r="AJ62" s="1022"/>
      <c r="AK62" s="1022"/>
      <c r="AM62" s="1021"/>
      <c r="AN62" s="1022"/>
      <c r="AO62" s="1022"/>
      <c r="AP62" s="1022"/>
      <c r="AQ62" s="1022"/>
      <c r="AR62" s="1022"/>
      <c r="AS62" s="1022"/>
      <c r="AT62" s="1022"/>
      <c r="AU62" s="1022"/>
      <c r="AV62" s="1022"/>
      <c r="AW62" s="1022"/>
      <c r="AX62" s="1022"/>
    </row>
    <row r="63" spans="1:50" ht="14.1" customHeight="1" x14ac:dyDescent="0.2">
      <c r="A63" s="554"/>
      <c r="B63" s="555"/>
      <c r="C63" s="555"/>
      <c r="D63" s="555"/>
      <c r="E63" s="555"/>
      <c r="F63" s="555"/>
      <c r="G63" s="555"/>
      <c r="H63" s="555"/>
      <c r="I63" s="555"/>
      <c r="J63" s="555"/>
      <c r="K63" s="555"/>
      <c r="L63" s="555"/>
      <c r="M63" s="556"/>
      <c r="Z63" s="556"/>
      <c r="AM63" s="556"/>
    </row>
    <row r="64" spans="1:50" ht="45" customHeight="1" x14ac:dyDescent="0.2">
      <c r="J64" s="557" t="s">
        <v>22</v>
      </c>
      <c r="L64" s="486"/>
      <c r="N64" s="486"/>
      <c r="O64" s="486"/>
      <c r="P64" s="486"/>
      <c r="Q64" s="486"/>
      <c r="R64" s="486"/>
      <c r="S64" s="486"/>
      <c r="T64" s="486"/>
      <c r="U64" s="486"/>
      <c r="V64" s="486"/>
      <c r="W64" s="486"/>
      <c r="X64" s="486"/>
      <c r="Y64" s="486"/>
      <c r="AA64" s="998"/>
      <c r="AB64" s="998"/>
      <c r="AC64" s="998"/>
      <c r="AD64" s="998"/>
      <c r="AE64" s="998"/>
      <c r="AF64" s="998"/>
      <c r="AG64" s="998"/>
      <c r="AH64" s="998"/>
      <c r="AI64" s="998"/>
      <c r="AJ64" s="998"/>
      <c r="AK64" s="998"/>
      <c r="AN64" s="998"/>
      <c r="AO64" s="998"/>
      <c r="AP64" s="998"/>
      <c r="AQ64" s="998"/>
      <c r="AR64" s="998"/>
      <c r="AS64" s="998"/>
      <c r="AT64" s="998"/>
      <c r="AU64" s="998"/>
      <c r="AV64" s="998"/>
      <c r="AW64" s="998"/>
      <c r="AX64" s="998"/>
    </row>
    <row r="65" spans="1:50" ht="14.1" customHeight="1" x14ac:dyDescent="0.2">
      <c r="A65" s="559" t="s">
        <v>21</v>
      </c>
      <c r="B65" s="557"/>
      <c r="C65" s="559"/>
      <c r="D65" s="557"/>
      <c r="E65" s="559"/>
      <c r="F65" s="557"/>
      <c r="G65" s="559"/>
      <c r="H65" s="557"/>
      <c r="I65" s="559"/>
      <c r="J65" s="560" t="s">
        <v>24</v>
      </c>
      <c r="L65" s="486"/>
      <c r="M65" s="561"/>
      <c r="N65" s="486"/>
      <c r="O65" s="486"/>
      <c r="P65" s="486"/>
      <c r="Q65" s="486"/>
      <c r="R65" s="486"/>
      <c r="S65" s="486"/>
      <c r="T65" s="486"/>
      <c r="U65" s="486"/>
      <c r="V65" s="486"/>
      <c r="W65" s="486"/>
      <c r="X65" s="486"/>
      <c r="Y65" s="486"/>
      <c r="Z65" s="561"/>
      <c r="AA65" s="998"/>
      <c r="AB65" s="998"/>
      <c r="AC65" s="998"/>
      <c r="AD65" s="998"/>
      <c r="AE65" s="998"/>
      <c r="AF65" s="998"/>
      <c r="AG65" s="998"/>
      <c r="AH65" s="998"/>
      <c r="AI65" s="998"/>
      <c r="AJ65" s="998"/>
      <c r="AK65" s="998"/>
      <c r="AM65" s="561"/>
      <c r="AN65" s="998"/>
      <c r="AO65" s="998"/>
      <c r="AP65" s="998"/>
      <c r="AQ65" s="998"/>
      <c r="AR65" s="998"/>
      <c r="AS65" s="998"/>
      <c r="AT65" s="998"/>
      <c r="AU65" s="998"/>
      <c r="AV65" s="998"/>
      <c r="AW65" s="998"/>
      <c r="AX65" s="998"/>
    </row>
    <row r="66" spans="1:50" ht="14.1" customHeight="1" x14ac:dyDescent="0.2">
      <c r="A66" s="562" t="s">
        <v>23</v>
      </c>
      <c r="B66" s="557"/>
      <c r="C66" s="559"/>
      <c r="D66" s="557"/>
      <c r="E66" s="559"/>
      <c r="F66" s="557"/>
      <c r="G66" s="559"/>
      <c r="H66" s="557"/>
      <c r="I66" s="559"/>
      <c r="J66" s="560" t="s">
        <v>26</v>
      </c>
      <c r="L66" s="486"/>
      <c r="M66" s="561"/>
      <c r="N66" s="486"/>
      <c r="O66" s="486"/>
      <c r="P66" s="486"/>
      <c r="Q66" s="486"/>
      <c r="R66" s="486"/>
      <c r="S66" s="486"/>
      <c r="T66" s="486"/>
      <c r="U66" s="486"/>
      <c r="V66" s="486"/>
      <c r="W66" s="486"/>
      <c r="X66" s="486"/>
      <c r="Y66" s="486"/>
      <c r="Z66" s="561"/>
      <c r="AA66" s="998"/>
      <c r="AB66" s="998"/>
      <c r="AC66" s="998"/>
      <c r="AD66" s="998"/>
      <c r="AE66" s="998"/>
      <c r="AF66" s="998"/>
      <c r="AG66" s="998"/>
      <c r="AH66" s="998"/>
      <c r="AI66" s="998"/>
      <c r="AJ66" s="998"/>
      <c r="AK66" s="998"/>
      <c r="AM66" s="561"/>
      <c r="AN66" s="998"/>
      <c r="AO66" s="998"/>
      <c r="AP66" s="998"/>
      <c r="AQ66" s="998"/>
      <c r="AR66" s="998"/>
      <c r="AS66" s="998"/>
      <c r="AT66" s="998"/>
      <c r="AU66" s="998"/>
      <c r="AV66" s="998"/>
      <c r="AW66" s="998"/>
      <c r="AX66" s="998"/>
    </row>
    <row r="67" spans="1:50" ht="14.1" customHeight="1" x14ac:dyDescent="0.2">
      <c r="A67" s="486" t="s">
        <v>25</v>
      </c>
      <c r="B67" s="563"/>
      <c r="C67" s="486"/>
      <c r="D67" s="563"/>
      <c r="E67" s="486"/>
      <c r="F67" s="563"/>
      <c r="G67" s="486"/>
      <c r="H67" s="563"/>
      <c r="I67" s="486"/>
      <c r="J67" s="560" t="s">
        <v>28</v>
      </c>
      <c r="L67" s="486"/>
      <c r="M67" s="561"/>
      <c r="N67" s="486"/>
      <c r="O67" s="486"/>
      <c r="P67" s="486"/>
      <c r="Q67" s="486"/>
      <c r="R67" s="486"/>
      <c r="S67" s="486"/>
      <c r="T67" s="486"/>
      <c r="U67" s="486"/>
      <c r="V67" s="486"/>
      <c r="W67" s="486"/>
      <c r="X67" s="486"/>
      <c r="Y67" s="486"/>
      <c r="Z67" s="561"/>
      <c r="AA67" s="998"/>
      <c r="AB67" s="998"/>
      <c r="AC67" s="998"/>
      <c r="AD67" s="998"/>
      <c r="AE67" s="998"/>
      <c r="AF67" s="998"/>
      <c r="AG67" s="998"/>
      <c r="AH67" s="998"/>
      <c r="AI67" s="998"/>
      <c r="AJ67" s="998"/>
      <c r="AK67" s="998"/>
      <c r="AM67" s="561"/>
      <c r="AN67" s="998"/>
      <c r="AO67" s="998"/>
      <c r="AP67" s="998"/>
      <c r="AQ67" s="998"/>
      <c r="AR67" s="998"/>
      <c r="AS67" s="998"/>
      <c r="AT67" s="998"/>
      <c r="AU67" s="998"/>
      <c r="AV67" s="998"/>
      <c r="AW67" s="998"/>
      <c r="AX67" s="998"/>
    </row>
    <row r="68" spans="1:50" ht="14.1" customHeight="1" x14ac:dyDescent="0.2">
      <c r="A68" s="1328" t="s">
        <v>182</v>
      </c>
      <c r="B68" s="1328"/>
      <c r="C68" s="1328"/>
      <c r="D68" s="1328"/>
      <c r="E68" s="1328"/>
      <c r="F68" s="1328"/>
      <c r="G68" s="1328"/>
      <c r="H68" s="1328"/>
      <c r="I68" s="1328"/>
      <c r="J68" s="560" t="s">
        <v>29</v>
      </c>
      <c r="L68" s="486"/>
      <c r="M68" s="561"/>
      <c r="N68" s="486"/>
      <c r="O68" s="486"/>
      <c r="P68" s="486"/>
      <c r="Q68" s="486"/>
      <c r="R68" s="486"/>
      <c r="S68" s="486"/>
      <c r="T68" s="486"/>
      <c r="U68" s="486"/>
      <c r="V68" s="486"/>
      <c r="W68" s="486"/>
      <c r="X68" s="486"/>
      <c r="Y68" s="486"/>
      <c r="Z68" s="561"/>
      <c r="AA68" s="998"/>
      <c r="AB68" s="998"/>
      <c r="AC68" s="998"/>
      <c r="AD68" s="998"/>
      <c r="AE68" s="998"/>
      <c r="AF68" s="998"/>
      <c r="AG68" s="998"/>
      <c r="AH68" s="998"/>
      <c r="AI68" s="998"/>
      <c r="AJ68" s="998"/>
      <c r="AK68" s="998"/>
      <c r="AM68" s="561"/>
      <c r="AN68" s="998"/>
      <c r="AO68" s="998"/>
      <c r="AP68" s="998"/>
      <c r="AQ68" s="998"/>
      <c r="AR68" s="998"/>
      <c r="AS68" s="998"/>
      <c r="AT68" s="998"/>
      <c r="AU68" s="998"/>
      <c r="AV68" s="998"/>
      <c r="AW68" s="998"/>
      <c r="AX68" s="998"/>
    </row>
    <row r="69" spans="1:50" ht="14.1" customHeight="1" x14ac:dyDescent="0.2">
      <c r="A69" s="1328"/>
      <c r="B69" s="1328"/>
      <c r="C69" s="1328"/>
      <c r="D69" s="1328"/>
      <c r="E69" s="1328"/>
      <c r="F69" s="1328"/>
      <c r="G69" s="1328"/>
      <c r="H69" s="1328"/>
      <c r="I69" s="1328"/>
      <c r="J69" s="560" t="s">
        <v>30</v>
      </c>
      <c r="L69" s="486"/>
      <c r="N69" s="486"/>
      <c r="O69" s="486"/>
      <c r="P69" s="486"/>
      <c r="Q69" s="486"/>
      <c r="R69" s="486"/>
      <c r="S69" s="486"/>
      <c r="T69" s="486"/>
      <c r="U69" s="486"/>
      <c r="V69" s="486"/>
      <c r="W69" s="486"/>
      <c r="X69" s="486"/>
      <c r="Y69" s="486"/>
      <c r="AA69" s="998"/>
      <c r="AB69" s="998"/>
      <c r="AC69" s="998"/>
      <c r="AD69" s="998"/>
      <c r="AE69" s="998"/>
      <c r="AF69" s="998"/>
      <c r="AG69" s="998"/>
      <c r="AH69" s="998"/>
      <c r="AI69" s="998"/>
      <c r="AJ69" s="998"/>
      <c r="AK69" s="998"/>
      <c r="AN69" s="998"/>
      <c r="AO69" s="998"/>
      <c r="AP69" s="998"/>
      <c r="AQ69" s="998"/>
      <c r="AR69" s="998"/>
      <c r="AS69" s="998"/>
      <c r="AT69" s="998"/>
      <c r="AU69" s="998"/>
      <c r="AV69" s="998"/>
      <c r="AW69" s="998"/>
      <c r="AX69" s="998"/>
    </row>
    <row r="70" spans="1:50" ht="14.1" customHeight="1" x14ac:dyDescent="0.2">
      <c r="A70" s="1404" t="s">
        <v>212</v>
      </c>
      <c r="B70" s="1404"/>
      <c r="C70" s="1404"/>
      <c r="D70" s="1404"/>
      <c r="E70" s="1404"/>
      <c r="F70" s="1404"/>
      <c r="G70" s="1404"/>
      <c r="H70" s="1404"/>
      <c r="I70" s="1404"/>
      <c r="J70" s="486"/>
      <c r="K70" s="486"/>
      <c r="L70" s="486"/>
      <c r="N70" s="486"/>
      <c r="O70" s="486"/>
      <c r="P70" s="486"/>
      <c r="Q70" s="486"/>
      <c r="R70" s="486"/>
      <c r="S70" s="486"/>
      <c r="T70" s="486"/>
      <c r="U70" s="486"/>
      <c r="V70" s="486"/>
      <c r="W70" s="486"/>
      <c r="X70" s="486"/>
      <c r="Y70" s="486"/>
      <c r="AA70" s="998"/>
      <c r="AB70" s="998"/>
      <c r="AC70" s="998"/>
      <c r="AD70" s="998"/>
      <c r="AE70" s="998"/>
      <c r="AF70" s="998"/>
      <c r="AG70" s="998"/>
      <c r="AH70" s="998"/>
      <c r="AI70" s="998"/>
      <c r="AJ70" s="998"/>
      <c r="AK70" s="998"/>
      <c r="AN70" s="998"/>
      <c r="AO70" s="998"/>
      <c r="AP70" s="998"/>
      <c r="AQ70" s="998"/>
      <c r="AR70" s="998"/>
      <c r="AS70" s="998"/>
      <c r="AT70" s="998"/>
      <c r="AU70" s="998"/>
      <c r="AV70" s="998"/>
      <c r="AW70" s="998"/>
      <c r="AX70" s="998"/>
    </row>
    <row r="71" spans="1:50" x14ac:dyDescent="0.2">
      <c r="A71" s="486"/>
      <c r="B71" s="486"/>
      <c r="C71" s="486"/>
      <c r="D71" s="486"/>
      <c r="E71" s="486"/>
      <c r="F71" s="486"/>
      <c r="G71" s="486"/>
      <c r="H71" s="486"/>
      <c r="I71" s="486"/>
      <c r="J71" s="486"/>
      <c r="K71" s="486"/>
      <c r="L71" s="486"/>
      <c r="N71" s="486"/>
      <c r="O71" s="486"/>
      <c r="P71" s="486"/>
      <c r="Q71" s="486"/>
      <c r="R71" s="486"/>
      <c r="S71" s="486"/>
      <c r="T71" s="486"/>
      <c r="U71" s="486"/>
      <c r="V71" s="486"/>
      <c r="W71" s="486"/>
      <c r="X71" s="486"/>
      <c r="Y71" s="486"/>
      <c r="AA71" s="998"/>
      <c r="AB71" s="998"/>
      <c r="AC71" s="998"/>
      <c r="AD71" s="998"/>
      <c r="AE71" s="998"/>
      <c r="AF71" s="998"/>
      <c r="AG71" s="998"/>
      <c r="AH71" s="998"/>
      <c r="AI71" s="998"/>
      <c r="AJ71" s="998"/>
      <c r="AK71" s="998"/>
      <c r="AN71" s="998"/>
      <c r="AO71" s="998"/>
      <c r="AP71" s="998"/>
      <c r="AQ71" s="998"/>
      <c r="AR71" s="998"/>
      <c r="AS71" s="998"/>
      <c r="AT71" s="998"/>
      <c r="AU71" s="998"/>
      <c r="AV71" s="998"/>
      <c r="AW71" s="998"/>
      <c r="AX71" s="998"/>
    </row>
    <row r="72" spans="1:50" x14ac:dyDescent="0.2">
      <c r="A72" s="486"/>
      <c r="B72" s="486"/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N72" s="486"/>
      <c r="O72" s="486"/>
      <c r="P72" s="486"/>
      <c r="Q72" s="486"/>
      <c r="R72" s="486"/>
      <c r="S72" s="486"/>
      <c r="T72" s="486"/>
      <c r="U72" s="486"/>
      <c r="V72" s="486"/>
      <c r="W72" s="486"/>
      <c r="X72" s="486"/>
      <c r="Y72" s="486"/>
      <c r="AA72" s="998"/>
      <c r="AB72" s="998"/>
      <c r="AC72" s="998"/>
      <c r="AD72" s="998"/>
      <c r="AE72" s="998"/>
      <c r="AF72" s="998"/>
      <c r="AG72" s="998"/>
      <c r="AH72" s="998"/>
      <c r="AI72" s="998"/>
      <c r="AJ72" s="998"/>
      <c r="AK72" s="998"/>
      <c r="AN72" s="998"/>
      <c r="AO72" s="998"/>
      <c r="AP72" s="998"/>
      <c r="AQ72" s="998"/>
      <c r="AR72" s="998"/>
      <c r="AS72" s="998"/>
      <c r="AT72" s="998"/>
      <c r="AU72" s="998"/>
      <c r="AV72" s="998"/>
      <c r="AW72" s="998"/>
      <c r="AX72" s="998"/>
    </row>
    <row r="73" spans="1:50" x14ac:dyDescent="0.2">
      <c r="A73" s="486"/>
      <c r="B73" s="486"/>
      <c r="C73" s="486"/>
      <c r="D73" s="486"/>
      <c r="E73" s="486"/>
      <c r="F73" s="486"/>
      <c r="G73" s="486"/>
      <c r="H73" s="486"/>
      <c r="I73" s="486"/>
      <c r="J73" s="486"/>
      <c r="K73" s="486"/>
      <c r="L73" s="486"/>
      <c r="N73" s="486"/>
      <c r="O73" s="486"/>
      <c r="P73" s="486"/>
      <c r="Q73" s="486"/>
      <c r="R73" s="486"/>
      <c r="S73" s="486"/>
      <c r="T73" s="486"/>
      <c r="U73" s="486"/>
      <c r="V73" s="486"/>
      <c r="W73" s="486"/>
      <c r="X73" s="486"/>
      <c r="Y73" s="486"/>
      <c r="AA73" s="998"/>
      <c r="AB73" s="998"/>
      <c r="AC73" s="998"/>
      <c r="AD73" s="998"/>
      <c r="AE73" s="998"/>
      <c r="AF73" s="998"/>
      <c r="AG73" s="998"/>
      <c r="AH73" s="998"/>
      <c r="AI73" s="998"/>
      <c r="AJ73" s="998"/>
      <c r="AK73" s="998"/>
      <c r="AN73" s="998"/>
      <c r="AO73" s="998"/>
      <c r="AP73" s="998"/>
      <c r="AQ73" s="998"/>
      <c r="AR73" s="998"/>
      <c r="AS73" s="998"/>
      <c r="AT73" s="998"/>
      <c r="AU73" s="998"/>
      <c r="AV73" s="998"/>
      <c r="AW73" s="998"/>
      <c r="AX73" s="998"/>
    </row>
    <row r="74" spans="1:50" x14ac:dyDescent="0.2">
      <c r="A74" s="486"/>
      <c r="B74" s="486"/>
      <c r="C74" s="486"/>
      <c r="D74" s="486"/>
      <c r="E74" s="486"/>
      <c r="F74" s="486"/>
      <c r="G74" s="486"/>
      <c r="H74" s="486"/>
      <c r="I74" s="486"/>
      <c r="J74" s="486"/>
      <c r="K74" s="486"/>
      <c r="L74" s="486"/>
      <c r="N74" s="486"/>
      <c r="O74" s="486"/>
      <c r="P74" s="486"/>
      <c r="Q74" s="486"/>
      <c r="R74" s="486"/>
      <c r="S74" s="486"/>
      <c r="T74" s="486"/>
      <c r="U74" s="486"/>
      <c r="V74" s="486"/>
      <c r="W74" s="486"/>
      <c r="X74" s="486"/>
      <c r="Y74" s="486"/>
      <c r="AA74" s="998"/>
      <c r="AB74" s="998"/>
      <c r="AC74" s="998"/>
      <c r="AD74" s="998"/>
      <c r="AE74" s="998"/>
      <c r="AF74" s="998"/>
      <c r="AG74" s="998"/>
      <c r="AH74" s="998"/>
      <c r="AI74" s="998"/>
      <c r="AJ74" s="998"/>
      <c r="AK74" s="998"/>
      <c r="AN74" s="998"/>
      <c r="AO74" s="998"/>
      <c r="AP74" s="998"/>
      <c r="AQ74" s="998"/>
      <c r="AR74" s="998"/>
      <c r="AS74" s="998"/>
      <c r="AT74" s="998"/>
      <c r="AU74" s="998"/>
      <c r="AV74" s="998"/>
      <c r="AW74" s="998"/>
      <c r="AX74" s="998"/>
    </row>
    <row r="75" spans="1:50" x14ac:dyDescent="0.2">
      <c r="A75" s="486"/>
      <c r="B75" s="486"/>
      <c r="C75" s="486"/>
      <c r="D75" s="486"/>
      <c r="E75" s="486"/>
      <c r="F75" s="486"/>
      <c r="G75" s="486"/>
      <c r="H75" s="486"/>
      <c r="I75" s="486"/>
      <c r="J75" s="486"/>
      <c r="K75" s="486"/>
      <c r="L75" s="486"/>
      <c r="N75" s="486"/>
      <c r="O75" s="486"/>
      <c r="P75" s="486"/>
      <c r="Q75" s="486"/>
      <c r="R75" s="486"/>
      <c r="S75" s="486"/>
      <c r="T75" s="486"/>
      <c r="U75" s="486"/>
      <c r="V75" s="486"/>
      <c r="W75" s="486"/>
      <c r="X75" s="486"/>
      <c r="Y75" s="486"/>
      <c r="AA75" s="998"/>
      <c r="AB75" s="998"/>
      <c r="AC75" s="998"/>
      <c r="AD75" s="998"/>
      <c r="AE75" s="998"/>
      <c r="AF75" s="998"/>
      <c r="AG75" s="998"/>
      <c r="AH75" s="998"/>
      <c r="AI75" s="998"/>
      <c r="AJ75" s="998"/>
      <c r="AK75" s="998"/>
      <c r="AN75" s="998"/>
      <c r="AO75" s="998"/>
      <c r="AP75" s="998"/>
      <c r="AQ75" s="998"/>
      <c r="AR75" s="998"/>
      <c r="AS75" s="998"/>
      <c r="AT75" s="998"/>
      <c r="AU75" s="998"/>
      <c r="AV75" s="998"/>
      <c r="AW75" s="998"/>
      <c r="AX75" s="998"/>
    </row>
    <row r="76" spans="1:50" x14ac:dyDescent="0.2">
      <c r="A76" s="486"/>
      <c r="B76" s="486"/>
      <c r="C76" s="486"/>
      <c r="D76" s="486"/>
      <c r="E76" s="486"/>
      <c r="F76" s="486"/>
      <c r="G76" s="486"/>
      <c r="H76" s="486"/>
      <c r="I76" s="486"/>
      <c r="J76" s="486"/>
      <c r="K76" s="486"/>
      <c r="L76" s="486"/>
      <c r="N76" s="486"/>
      <c r="O76" s="486"/>
      <c r="P76" s="486"/>
      <c r="Q76" s="486"/>
      <c r="R76" s="486"/>
      <c r="S76" s="486"/>
      <c r="T76" s="486"/>
      <c r="U76" s="486"/>
      <c r="V76" s="486"/>
      <c r="W76" s="486"/>
      <c r="X76" s="486"/>
      <c r="Y76" s="486"/>
      <c r="AA76" s="998"/>
      <c r="AB76" s="998"/>
      <c r="AC76" s="998"/>
      <c r="AD76" s="998"/>
      <c r="AE76" s="998"/>
      <c r="AF76" s="998"/>
      <c r="AG76" s="998"/>
      <c r="AH76" s="998"/>
      <c r="AI76" s="998"/>
      <c r="AJ76" s="998"/>
      <c r="AK76" s="998"/>
      <c r="AN76" s="998"/>
      <c r="AO76" s="998"/>
      <c r="AP76" s="998"/>
      <c r="AQ76" s="998"/>
      <c r="AR76" s="998"/>
      <c r="AS76" s="998"/>
      <c r="AT76" s="998"/>
      <c r="AU76" s="998"/>
      <c r="AV76" s="998"/>
      <c r="AW76" s="998"/>
      <c r="AX76" s="998"/>
    </row>
    <row r="77" spans="1:50" x14ac:dyDescent="0.2">
      <c r="A77" s="486"/>
      <c r="B77" s="486"/>
      <c r="C77" s="486"/>
      <c r="D77" s="486"/>
      <c r="E77" s="486"/>
      <c r="F77" s="486"/>
      <c r="G77" s="486"/>
      <c r="H77" s="486"/>
      <c r="I77" s="486"/>
      <c r="J77" s="486"/>
      <c r="K77" s="486"/>
      <c r="L77" s="486"/>
      <c r="N77" s="486"/>
      <c r="O77" s="486"/>
      <c r="P77" s="486"/>
      <c r="Q77" s="486"/>
      <c r="R77" s="486"/>
      <c r="S77" s="486"/>
      <c r="T77" s="486"/>
      <c r="U77" s="486"/>
      <c r="V77" s="486"/>
      <c r="W77" s="486"/>
      <c r="X77" s="486"/>
      <c r="Y77" s="486"/>
      <c r="AA77" s="998"/>
      <c r="AB77" s="998"/>
      <c r="AC77" s="998"/>
      <c r="AD77" s="998"/>
      <c r="AE77" s="998"/>
      <c r="AF77" s="998"/>
      <c r="AG77" s="998"/>
      <c r="AH77" s="998"/>
      <c r="AI77" s="998"/>
      <c r="AJ77" s="998"/>
      <c r="AK77" s="998"/>
      <c r="AN77" s="998"/>
      <c r="AO77" s="998"/>
      <c r="AP77" s="998"/>
      <c r="AQ77" s="998"/>
      <c r="AR77" s="998"/>
      <c r="AS77" s="998"/>
      <c r="AT77" s="998"/>
      <c r="AU77" s="998"/>
      <c r="AV77" s="998"/>
      <c r="AW77" s="998"/>
      <c r="AX77" s="998"/>
    </row>
    <row r="78" spans="1:50" x14ac:dyDescent="0.2">
      <c r="A78" s="486"/>
      <c r="B78" s="486"/>
      <c r="C78" s="486"/>
      <c r="D78" s="486"/>
      <c r="E78" s="486"/>
      <c r="F78" s="486"/>
      <c r="G78" s="486"/>
      <c r="H78" s="486"/>
      <c r="I78" s="486"/>
      <c r="J78" s="486"/>
      <c r="K78" s="486"/>
      <c r="L78" s="486"/>
      <c r="N78" s="486"/>
      <c r="O78" s="486"/>
      <c r="P78" s="486"/>
      <c r="Q78" s="486"/>
      <c r="R78" s="486"/>
      <c r="S78" s="486"/>
      <c r="T78" s="486"/>
      <c r="U78" s="486"/>
      <c r="V78" s="486"/>
      <c r="W78" s="486"/>
      <c r="X78" s="486"/>
      <c r="Y78" s="486"/>
      <c r="AA78" s="998"/>
      <c r="AB78" s="998"/>
      <c r="AC78" s="998"/>
      <c r="AD78" s="998"/>
      <c r="AE78" s="998"/>
      <c r="AF78" s="998"/>
      <c r="AG78" s="998"/>
      <c r="AH78" s="998"/>
      <c r="AI78" s="998"/>
      <c r="AJ78" s="998"/>
      <c r="AK78" s="998"/>
      <c r="AN78" s="998"/>
      <c r="AO78" s="998"/>
      <c r="AP78" s="998"/>
      <c r="AQ78" s="998"/>
      <c r="AR78" s="998"/>
      <c r="AS78" s="998"/>
      <c r="AT78" s="998"/>
      <c r="AU78" s="998"/>
      <c r="AV78" s="998"/>
      <c r="AW78" s="998"/>
      <c r="AX78" s="998"/>
    </row>
    <row r="79" spans="1:50" x14ac:dyDescent="0.2">
      <c r="A79" s="486"/>
      <c r="B79" s="486"/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N79" s="486"/>
      <c r="O79" s="486"/>
      <c r="P79" s="486"/>
      <c r="Q79" s="486"/>
      <c r="R79" s="486"/>
      <c r="S79" s="486"/>
      <c r="T79" s="486"/>
      <c r="U79" s="486"/>
      <c r="V79" s="486"/>
      <c r="W79" s="486"/>
      <c r="X79" s="486"/>
      <c r="Y79" s="486"/>
      <c r="AA79" s="998"/>
      <c r="AB79" s="998"/>
      <c r="AC79" s="998"/>
      <c r="AD79" s="998"/>
      <c r="AE79" s="998"/>
      <c r="AF79" s="998"/>
      <c r="AG79" s="998"/>
      <c r="AH79" s="998"/>
      <c r="AI79" s="998"/>
      <c r="AJ79" s="998"/>
      <c r="AK79" s="998"/>
      <c r="AN79" s="998"/>
      <c r="AO79" s="998"/>
      <c r="AP79" s="998"/>
      <c r="AQ79" s="998"/>
      <c r="AR79" s="998"/>
      <c r="AS79" s="998"/>
      <c r="AT79" s="998"/>
      <c r="AU79" s="998"/>
      <c r="AV79" s="998"/>
      <c r="AW79" s="998"/>
      <c r="AX79" s="998"/>
    </row>
    <row r="80" spans="1:50" x14ac:dyDescent="0.2">
      <c r="A80" s="486"/>
      <c r="B80" s="486"/>
      <c r="C80" s="486"/>
      <c r="D80" s="486"/>
      <c r="E80" s="486"/>
      <c r="F80" s="486"/>
      <c r="G80" s="486"/>
      <c r="H80" s="486"/>
      <c r="I80" s="486"/>
      <c r="J80" s="486"/>
      <c r="K80" s="486"/>
      <c r="L80" s="486"/>
      <c r="N80" s="486"/>
      <c r="O80" s="486"/>
      <c r="P80" s="486"/>
      <c r="Q80" s="486"/>
      <c r="R80" s="486"/>
      <c r="S80" s="486"/>
      <c r="T80" s="486"/>
      <c r="U80" s="486"/>
      <c r="V80" s="486"/>
      <c r="W80" s="486"/>
      <c r="X80" s="486"/>
      <c r="Y80" s="486"/>
      <c r="AA80" s="998"/>
      <c r="AB80" s="998"/>
      <c r="AC80" s="998"/>
      <c r="AD80" s="998"/>
      <c r="AE80" s="998"/>
      <c r="AF80" s="998"/>
      <c r="AG80" s="998"/>
      <c r="AH80" s="998"/>
      <c r="AI80" s="998"/>
      <c r="AJ80" s="998"/>
      <c r="AK80" s="998"/>
      <c r="AN80" s="998"/>
      <c r="AO80" s="998"/>
      <c r="AP80" s="998"/>
      <c r="AQ80" s="998"/>
      <c r="AR80" s="998"/>
      <c r="AS80" s="998"/>
      <c r="AT80" s="998"/>
      <c r="AU80" s="998"/>
      <c r="AV80" s="998"/>
      <c r="AW80" s="998"/>
      <c r="AX80" s="998"/>
    </row>
    <row r="81" spans="1:50" x14ac:dyDescent="0.2">
      <c r="A81" s="486"/>
      <c r="B81" s="486"/>
      <c r="C81" s="486"/>
      <c r="D81" s="486"/>
      <c r="E81" s="486"/>
      <c r="F81" s="486"/>
      <c r="G81" s="486"/>
      <c r="H81" s="486"/>
      <c r="I81" s="486"/>
      <c r="J81" s="486"/>
      <c r="K81" s="486"/>
      <c r="L81" s="486"/>
      <c r="N81" s="486"/>
      <c r="O81" s="486"/>
      <c r="P81" s="486"/>
      <c r="Q81" s="486"/>
      <c r="R81" s="486"/>
      <c r="S81" s="486"/>
      <c r="T81" s="486"/>
      <c r="U81" s="486"/>
      <c r="V81" s="486"/>
      <c r="W81" s="486"/>
      <c r="X81" s="486"/>
      <c r="Y81" s="486"/>
      <c r="AA81" s="998"/>
      <c r="AB81" s="998"/>
      <c r="AC81" s="998"/>
      <c r="AD81" s="998"/>
      <c r="AE81" s="998"/>
      <c r="AF81" s="998"/>
      <c r="AG81" s="998"/>
      <c r="AH81" s="998"/>
      <c r="AI81" s="998"/>
      <c r="AJ81" s="998"/>
      <c r="AK81" s="998"/>
      <c r="AN81" s="998"/>
      <c r="AO81" s="998"/>
      <c r="AP81" s="998"/>
      <c r="AQ81" s="998"/>
      <c r="AR81" s="998"/>
      <c r="AS81" s="998"/>
      <c r="AT81" s="998"/>
      <c r="AU81" s="998"/>
      <c r="AV81" s="998"/>
      <c r="AW81" s="998"/>
      <c r="AX81" s="998"/>
    </row>
    <row r="82" spans="1:50" x14ac:dyDescent="0.2">
      <c r="A82" s="486"/>
      <c r="B82" s="486"/>
      <c r="C82" s="486"/>
      <c r="D82" s="486"/>
      <c r="E82" s="486"/>
      <c r="F82" s="486"/>
      <c r="G82" s="486"/>
      <c r="H82" s="486"/>
      <c r="I82" s="486"/>
      <c r="J82" s="486"/>
      <c r="K82" s="486"/>
      <c r="L82" s="486"/>
      <c r="N82" s="486"/>
      <c r="O82" s="486"/>
      <c r="P82" s="486"/>
      <c r="Q82" s="486"/>
      <c r="R82" s="486"/>
      <c r="S82" s="486"/>
      <c r="T82" s="486"/>
      <c r="U82" s="486"/>
      <c r="V82" s="486"/>
      <c r="W82" s="486"/>
      <c r="X82" s="486"/>
      <c r="Y82" s="486"/>
      <c r="AA82" s="998"/>
      <c r="AB82" s="998"/>
      <c r="AC82" s="998"/>
      <c r="AD82" s="998"/>
      <c r="AE82" s="998"/>
      <c r="AF82" s="998"/>
      <c r="AG82" s="998"/>
      <c r="AH82" s="998"/>
      <c r="AI82" s="998"/>
      <c r="AJ82" s="998"/>
      <c r="AK82" s="998"/>
      <c r="AN82" s="998"/>
      <c r="AO82" s="998"/>
      <c r="AP82" s="998"/>
      <c r="AQ82" s="998"/>
      <c r="AR82" s="998"/>
      <c r="AS82" s="998"/>
      <c r="AT82" s="998"/>
      <c r="AU82" s="998"/>
      <c r="AV82" s="998"/>
      <c r="AW82" s="998"/>
      <c r="AX82" s="998"/>
    </row>
    <row r="83" spans="1:50" x14ac:dyDescent="0.2">
      <c r="A83" s="486"/>
      <c r="B83" s="486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N83" s="486"/>
      <c r="O83" s="486"/>
      <c r="P83" s="486"/>
      <c r="Q83" s="486"/>
      <c r="R83" s="486"/>
      <c r="S83" s="486"/>
      <c r="T83" s="486"/>
      <c r="U83" s="486"/>
      <c r="V83" s="486"/>
      <c r="W83" s="486"/>
      <c r="X83" s="486"/>
      <c r="Y83" s="486"/>
      <c r="AA83" s="998"/>
      <c r="AB83" s="998"/>
      <c r="AC83" s="998"/>
      <c r="AD83" s="998"/>
      <c r="AE83" s="998"/>
      <c r="AF83" s="998"/>
      <c r="AG83" s="998"/>
      <c r="AH83" s="998"/>
      <c r="AI83" s="998"/>
      <c r="AJ83" s="998"/>
      <c r="AK83" s="998"/>
      <c r="AN83" s="998"/>
      <c r="AO83" s="998"/>
      <c r="AP83" s="998"/>
      <c r="AQ83" s="998"/>
      <c r="AR83" s="998"/>
      <c r="AS83" s="998"/>
      <c r="AT83" s="998"/>
      <c r="AU83" s="998"/>
      <c r="AV83" s="998"/>
      <c r="AW83" s="998"/>
      <c r="AX83" s="998"/>
    </row>
    <row r="84" spans="1:50" x14ac:dyDescent="0.2">
      <c r="A84" s="486"/>
      <c r="B84" s="486"/>
      <c r="C84" s="486"/>
      <c r="D84" s="486"/>
      <c r="E84" s="486"/>
      <c r="F84" s="486"/>
      <c r="G84" s="486"/>
      <c r="H84" s="486"/>
      <c r="I84" s="486"/>
      <c r="J84" s="486"/>
      <c r="K84" s="486"/>
      <c r="L84" s="486"/>
      <c r="N84" s="486"/>
      <c r="O84" s="486"/>
      <c r="P84" s="486"/>
      <c r="Q84" s="486"/>
      <c r="R84" s="486"/>
      <c r="S84" s="486"/>
      <c r="T84" s="486"/>
      <c r="U84" s="486"/>
      <c r="V84" s="486"/>
      <c r="W84" s="486"/>
      <c r="X84" s="486"/>
      <c r="Y84" s="486"/>
      <c r="AA84" s="998"/>
      <c r="AB84" s="998"/>
      <c r="AC84" s="998"/>
      <c r="AD84" s="998"/>
      <c r="AE84" s="998"/>
      <c r="AF84" s="998"/>
      <c r="AG84" s="998"/>
      <c r="AH84" s="998"/>
      <c r="AI84" s="998"/>
      <c r="AJ84" s="998"/>
      <c r="AK84" s="998"/>
      <c r="AN84" s="998"/>
      <c r="AO84" s="998"/>
      <c r="AP84" s="998"/>
      <c r="AQ84" s="998"/>
      <c r="AR84" s="998"/>
      <c r="AS84" s="998"/>
      <c r="AT84" s="998"/>
      <c r="AU84" s="998"/>
      <c r="AV84" s="998"/>
      <c r="AW84" s="998"/>
      <c r="AX84" s="998"/>
    </row>
    <row r="85" spans="1:50" x14ac:dyDescent="0.2">
      <c r="A85" s="486"/>
      <c r="B85" s="486"/>
      <c r="C85" s="486"/>
      <c r="D85" s="486"/>
      <c r="E85" s="486"/>
      <c r="F85" s="486"/>
      <c r="G85" s="486"/>
      <c r="H85" s="486"/>
      <c r="I85" s="486"/>
      <c r="J85" s="486"/>
      <c r="K85" s="486"/>
      <c r="L85" s="486"/>
      <c r="N85" s="486"/>
      <c r="O85" s="486"/>
      <c r="P85" s="486"/>
      <c r="Q85" s="486"/>
      <c r="R85" s="486"/>
      <c r="S85" s="486"/>
      <c r="T85" s="486"/>
      <c r="U85" s="486"/>
      <c r="V85" s="486"/>
      <c r="W85" s="486"/>
      <c r="X85" s="486"/>
      <c r="Y85" s="486"/>
      <c r="AA85" s="998"/>
      <c r="AB85" s="998"/>
      <c r="AC85" s="998"/>
      <c r="AD85" s="998"/>
      <c r="AE85" s="998"/>
      <c r="AF85" s="998"/>
      <c r="AG85" s="998"/>
      <c r="AH85" s="998"/>
      <c r="AI85" s="998"/>
      <c r="AJ85" s="998"/>
      <c r="AK85" s="998"/>
      <c r="AN85" s="998"/>
      <c r="AO85" s="998"/>
      <c r="AP85" s="998"/>
      <c r="AQ85" s="998"/>
      <c r="AR85" s="998"/>
      <c r="AS85" s="998"/>
      <c r="AT85" s="998"/>
      <c r="AU85" s="998"/>
      <c r="AV85" s="998"/>
      <c r="AW85" s="998"/>
      <c r="AX85" s="998"/>
    </row>
    <row r="86" spans="1:50" x14ac:dyDescent="0.2">
      <c r="A86" s="486"/>
      <c r="B86" s="486"/>
      <c r="C86" s="486"/>
      <c r="D86" s="486"/>
      <c r="E86" s="486"/>
      <c r="F86" s="486"/>
      <c r="G86" s="486"/>
      <c r="H86" s="486"/>
      <c r="I86" s="486"/>
      <c r="J86" s="486"/>
      <c r="K86" s="486"/>
      <c r="L86" s="486"/>
      <c r="N86" s="486"/>
      <c r="O86" s="486"/>
      <c r="P86" s="486"/>
      <c r="Q86" s="486"/>
      <c r="R86" s="486"/>
      <c r="S86" s="486"/>
      <c r="T86" s="486"/>
      <c r="U86" s="486"/>
      <c r="V86" s="486"/>
      <c r="W86" s="486"/>
      <c r="X86" s="486"/>
      <c r="Y86" s="486"/>
      <c r="AA86" s="998"/>
      <c r="AB86" s="998"/>
      <c r="AC86" s="998"/>
      <c r="AD86" s="998"/>
      <c r="AE86" s="998"/>
      <c r="AF86" s="998"/>
      <c r="AG86" s="998"/>
      <c r="AH86" s="998"/>
      <c r="AI86" s="998"/>
      <c r="AJ86" s="998"/>
      <c r="AK86" s="998"/>
      <c r="AN86" s="998"/>
      <c r="AO86" s="998"/>
      <c r="AP86" s="998"/>
      <c r="AQ86" s="998"/>
      <c r="AR86" s="998"/>
      <c r="AS86" s="998"/>
      <c r="AT86" s="998"/>
      <c r="AU86" s="998"/>
      <c r="AV86" s="998"/>
      <c r="AW86" s="998"/>
      <c r="AX86" s="998"/>
    </row>
    <row r="87" spans="1:50" x14ac:dyDescent="0.2">
      <c r="A87" s="486"/>
      <c r="B87" s="486"/>
      <c r="C87" s="486"/>
      <c r="D87" s="486"/>
      <c r="E87" s="486"/>
      <c r="F87" s="486"/>
      <c r="G87" s="486"/>
      <c r="H87" s="486"/>
      <c r="I87" s="486"/>
      <c r="J87" s="486"/>
      <c r="K87" s="486"/>
      <c r="L87" s="486"/>
      <c r="N87" s="486"/>
      <c r="O87" s="486"/>
      <c r="P87" s="486"/>
      <c r="Q87" s="486"/>
      <c r="R87" s="486"/>
      <c r="S87" s="486"/>
      <c r="T87" s="486"/>
      <c r="U87" s="486"/>
      <c r="V87" s="486"/>
      <c r="W87" s="486"/>
      <c r="X87" s="486"/>
      <c r="Y87" s="486"/>
      <c r="AA87" s="998"/>
      <c r="AB87" s="998"/>
      <c r="AC87" s="998"/>
      <c r="AD87" s="998"/>
      <c r="AE87" s="998"/>
      <c r="AF87" s="998"/>
      <c r="AG87" s="998"/>
      <c r="AH87" s="998"/>
      <c r="AI87" s="998"/>
      <c r="AJ87" s="998"/>
      <c r="AK87" s="998"/>
      <c r="AN87" s="998"/>
      <c r="AO87" s="998"/>
      <c r="AP87" s="998"/>
      <c r="AQ87" s="998"/>
      <c r="AR87" s="998"/>
      <c r="AS87" s="998"/>
      <c r="AT87" s="998"/>
      <c r="AU87" s="998"/>
      <c r="AV87" s="998"/>
      <c r="AW87" s="998"/>
      <c r="AX87" s="998"/>
    </row>
    <row r="88" spans="1:50" x14ac:dyDescent="0.2">
      <c r="A88" s="486"/>
      <c r="B88" s="486"/>
      <c r="C88" s="486"/>
      <c r="D88" s="486"/>
      <c r="E88" s="486"/>
      <c r="F88" s="486"/>
      <c r="G88" s="486"/>
      <c r="H88" s="486"/>
      <c r="I88" s="486"/>
      <c r="J88" s="486"/>
      <c r="K88" s="486"/>
      <c r="L88" s="486"/>
      <c r="N88" s="486"/>
      <c r="O88" s="486"/>
      <c r="P88" s="486"/>
      <c r="Q88" s="486"/>
      <c r="R88" s="486"/>
      <c r="S88" s="486"/>
      <c r="T88" s="486"/>
      <c r="U88" s="486"/>
      <c r="V88" s="486"/>
      <c r="W88" s="486"/>
      <c r="X88" s="486"/>
      <c r="Y88" s="486"/>
      <c r="AA88" s="998"/>
      <c r="AB88" s="998"/>
      <c r="AC88" s="998"/>
      <c r="AD88" s="998"/>
      <c r="AE88" s="998"/>
      <c r="AF88" s="998"/>
      <c r="AG88" s="998"/>
      <c r="AH88" s="998"/>
      <c r="AI88" s="998"/>
      <c r="AJ88" s="998"/>
      <c r="AK88" s="998"/>
      <c r="AN88" s="998"/>
      <c r="AO88" s="998"/>
      <c r="AP88" s="998"/>
      <c r="AQ88" s="998"/>
      <c r="AR88" s="998"/>
      <c r="AS88" s="998"/>
      <c r="AT88" s="998"/>
      <c r="AU88" s="998"/>
      <c r="AV88" s="998"/>
      <c r="AW88" s="998"/>
      <c r="AX88" s="998"/>
    </row>
    <row r="89" spans="1:50" x14ac:dyDescent="0.2">
      <c r="A89" s="486"/>
      <c r="B89" s="486"/>
      <c r="C89" s="486"/>
      <c r="D89" s="486"/>
      <c r="E89" s="486"/>
      <c r="F89" s="486"/>
      <c r="G89" s="486"/>
      <c r="H89" s="486"/>
      <c r="I89" s="486"/>
      <c r="J89" s="486"/>
      <c r="K89" s="486"/>
      <c r="L89" s="486"/>
      <c r="N89" s="486"/>
      <c r="O89" s="486"/>
      <c r="P89" s="486"/>
      <c r="Q89" s="486"/>
      <c r="R89" s="486"/>
      <c r="S89" s="486"/>
      <c r="T89" s="486"/>
      <c r="U89" s="486"/>
      <c r="V89" s="486"/>
      <c r="W89" s="486"/>
      <c r="X89" s="486"/>
      <c r="Y89" s="486"/>
      <c r="AA89" s="998"/>
      <c r="AB89" s="998"/>
      <c r="AC89" s="998"/>
      <c r="AD89" s="998"/>
      <c r="AE89" s="998"/>
      <c r="AF89" s="998"/>
      <c r="AG89" s="998"/>
      <c r="AH89" s="998"/>
      <c r="AI89" s="998"/>
      <c r="AJ89" s="998"/>
      <c r="AK89" s="998"/>
      <c r="AN89" s="998"/>
      <c r="AO89" s="998"/>
      <c r="AP89" s="998"/>
      <c r="AQ89" s="998"/>
      <c r="AR89" s="998"/>
      <c r="AS89" s="998"/>
      <c r="AT89" s="998"/>
      <c r="AU89" s="998"/>
      <c r="AV89" s="998"/>
      <c r="AW89" s="998"/>
      <c r="AX89" s="998"/>
    </row>
    <row r="90" spans="1:50" x14ac:dyDescent="0.2">
      <c r="A90" s="486"/>
      <c r="B90" s="486"/>
      <c r="C90" s="486"/>
      <c r="D90" s="486"/>
      <c r="E90" s="486"/>
      <c r="F90" s="486"/>
      <c r="G90" s="486"/>
      <c r="H90" s="486"/>
      <c r="I90" s="486"/>
      <c r="J90" s="486"/>
      <c r="K90" s="486"/>
      <c r="L90" s="486"/>
      <c r="N90" s="486"/>
      <c r="O90" s="486"/>
      <c r="P90" s="486"/>
      <c r="Q90" s="486"/>
      <c r="R90" s="486"/>
      <c r="S90" s="486"/>
      <c r="T90" s="486"/>
      <c r="U90" s="486"/>
      <c r="V90" s="486"/>
      <c r="W90" s="486"/>
      <c r="X90" s="486"/>
      <c r="Y90" s="486"/>
      <c r="AA90" s="998"/>
      <c r="AB90" s="998"/>
      <c r="AC90" s="998"/>
      <c r="AD90" s="998"/>
      <c r="AE90" s="998"/>
      <c r="AF90" s="998"/>
      <c r="AG90" s="998"/>
      <c r="AH90" s="998"/>
      <c r="AI90" s="998"/>
      <c r="AJ90" s="998"/>
      <c r="AK90" s="998"/>
      <c r="AN90" s="998"/>
      <c r="AO90" s="998"/>
      <c r="AP90" s="998"/>
      <c r="AQ90" s="998"/>
      <c r="AR90" s="998"/>
      <c r="AS90" s="998"/>
      <c r="AT90" s="998"/>
      <c r="AU90" s="998"/>
      <c r="AV90" s="998"/>
      <c r="AW90" s="998"/>
      <c r="AX90" s="998"/>
    </row>
    <row r="91" spans="1:50" x14ac:dyDescent="0.2">
      <c r="A91" s="486"/>
      <c r="B91" s="486"/>
      <c r="C91" s="486"/>
      <c r="D91" s="486"/>
      <c r="E91" s="486"/>
      <c r="F91" s="486"/>
      <c r="G91" s="486"/>
      <c r="H91" s="486"/>
      <c r="I91" s="486"/>
      <c r="J91" s="486"/>
      <c r="K91" s="486"/>
      <c r="L91" s="486"/>
      <c r="N91" s="486"/>
      <c r="O91" s="486"/>
      <c r="P91" s="486"/>
      <c r="Q91" s="486"/>
      <c r="R91" s="486"/>
      <c r="S91" s="486"/>
      <c r="T91" s="486"/>
      <c r="U91" s="486"/>
      <c r="V91" s="486"/>
      <c r="W91" s="486"/>
      <c r="X91" s="486"/>
      <c r="Y91" s="486"/>
      <c r="AA91" s="998"/>
      <c r="AB91" s="998"/>
      <c r="AC91" s="998"/>
      <c r="AD91" s="998"/>
      <c r="AE91" s="998"/>
      <c r="AF91" s="998"/>
      <c r="AG91" s="998"/>
      <c r="AH91" s="998"/>
      <c r="AI91" s="998"/>
      <c r="AJ91" s="998"/>
      <c r="AK91" s="998"/>
      <c r="AN91" s="998"/>
      <c r="AO91" s="998"/>
      <c r="AP91" s="998"/>
      <c r="AQ91" s="998"/>
      <c r="AR91" s="998"/>
      <c r="AS91" s="998"/>
      <c r="AT91" s="998"/>
      <c r="AU91" s="998"/>
      <c r="AV91" s="998"/>
      <c r="AW91" s="998"/>
      <c r="AX91" s="998"/>
    </row>
    <row r="92" spans="1:50" x14ac:dyDescent="0.2">
      <c r="A92" s="486"/>
      <c r="B92" s="486"/>
      <c r="C92" s="486"/>
      <c r="D92" s="486"/>
      <c r="E92" s="486"/>
      <c r="F92" s="486"/>
      <c r="G92" s="486"/>
      <c r="H92" s="486"/>
      <c r="I92" s="486"/>
      <c r="J92" s="486"/>
      <c r="K92" s="486"/>
      <c r="L92" s="486"/>
      <c r="N92" s="486"/>
      <c r="O92" s="486"/>
      <c r="P92" s="486"/>
      <c r="Q92" s="486"/>
      <c r="R92" s="486"/>
      <c r="S92" s="486"/>
      <c r="T92" s="486"/>
      <c r="U92" s="486"/>
      <c r="V92" s="486"/>
      <c r="W92" s="486"/>
      <c r="X92" s="486"/>
      <c r="Y92" s="486"/>
      <c r="AA92" s="998"/>
      <c r="AB92" s="998"/>
      <c r="AC92" s="998"/>
      <c r="AD92" s="998"/>
      <c r="AE92" s="998"/>
      <c r="AF92" s="998"/>
      <c r="AG92" s="998"/>
      <c r="AH92" s="998"/>
      <c r="AI92" s="998"/>
      <c r="AJ92" s="998"/>
      <c r="AK92" s="998"/>
      <c r="AN92" s="998"/>
      <c r="AO92" s="998"/>
      <c r="AP92" s="998"/>
      <c r="AQ92" s="998"/>
      <c r="AR92" s="998"/>
      <c r="AS92" s="998"/>
      <c r="AT92" s="998"/>
      <c r="AU92" s="998"/>
      <c r="AV92" s="998"/>
      <c r="AW92" s="998"/>
      <c r="AX92" s="998"/>
    </row>
    <row r="93" spans="1:50" x14ac:dyDescent="0.2">
      <c r="A93" s="486"/>
      <c r="B93" s="486"/>
      <c r="C93" s="486"/>
      <c r="D93" s="486"/>
      <c r="E93" s="486"/>
      <c r="F93" s="486"/>
      <c r="G93" s="486"/>
      <c r="H93" s="486"/>
      <c r="I93" s="486"/>
      <c r="J93" s="486"/>
      <c r="K93" s="486"/>
      <c r="L93" s="486"/>
      <c r="N93" s="486"/>
      <c r="O93" s="486"/>
      <c r="P93" s="486"/>
      <c r="Q93" s="486"/>
      <c r="R93" s="486"/>
      <c r="S93" s="486"/>
      <c r="T93" s="486"/>
      <c r="U93" s="486"/>
      <c r="V93" s="486"/>
      <c r="W93" s="486"/>
      <c r="X93" s="486"/>
      <c r="Y93" s="486"/>
      <c r="AA93" s="998"/>
      <c r="AB93" s="998"/>
      <c r="AC93" s="998"/>
      <c r="AD93" s="998"/>
      <c r="AE93" s="998"/>
      <c r="AF93" s="998"/>
      <c r="AG93" s="998"/>
      <c r="AH93" s="998"/>
      <c r="AI93" s="998"/>
      <c r="AJ93" s="998"/>
      <c r="AK93" s="998"/>
      <c r="AN93" s="998"/>
      <c r="AO93" s="998"/>
      <c r="AP93" s="998"/>
      <c r="AQ93" s="998"/>
      <c r="AR93" s="998"/>
      <c r="AS93" s="998"/>
      <c r="AT93" s="998"/>
      <c r="AU93" s="998"/>
      <c r="AV93" s="998"/>
      <c r="AW93" s="998"/>
      <c r="AX93" s="998"/>
    </row>
    <row r="94" spans="1:50" x14ac:dyDescent="0.2">
      <c r="A94" s="486"/>
      <c r="B94" s="486"/>
      <c r="C94" s="486"/>
      <c r="D94" s="486"/>
      <c r="E94" s="486"/>
      <c r="F94" s="486"/>
      <c r="G94" s="486"/>
      <c r="H94" s="486"/>
      <c r="I94" s="486"/>
      <c r="J94" s="486"/>
      <c r="K94" s="486"/>
      <c r="L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AA94" s="998"/>
      <c r="AB94" s="998"/>
      <c r="AC94" s="998"/>
      <c r="AD94" s="998"/>
      <c r="AE94" s="998"/>
      <c r="AF94" s="998"/>
      <c r="AG94" s="998"/>
      <c r="AH94" s="998"/>
      <c r="AI94" s="998"/>
      <c r="AJ94" s="998"/>
      <c r="AK94" s="998"/>
      <c r="AN94" s="998"/>
      <c r="AO94" s="998"/>
      <c r="AP94" s="998"/>
      <c r="AQ94" s="998"/>
      <c r="AR94" s="998"/>
      <c r="AS94" s="998"/>
      <c r="AT94" s="998"/>
      <c r="AU94" s="998"/>
      <c r="AV94" s="998"/>
      <c r="AW94" s="998"/>
      <c r="AX94" s="998"/>
    </row>
    <row r="95" spans="1:50" x14ac:dyDescent="0.2">
      <c r="A95" s="486"/>
      <c r="B95" s="486"/>
      <c r="C95" s="486"/>
      <c r="D95" s="486"/>
      <c r="E95" s="486"/>
      <c r="F95" s="486"/>
      <c r="G95" s="486"/>
      <c r="H95" s="486"/>
      <c r="I95" s="486"/>
      <c r="J95" s="486"/>
      <c r="K95" s="486"/>
      <c r="L95" s="486"/>
      <c r="N95" s="486"/>
      <c r="O95" s="486"/>
      <c r="P95" s="486"/>
      <c r="Q95" s="486"/>
      <c r="R95" s="486"/>
      <c r="S95" s="486"/>
      <c r="T95" s="486"/>
      <c r="U95" s="486"/>
      <c r="V95" s="486"/>
      <c r="W95" s="486"/>
      <c r="X95" s="486"/>
      <c r="Y95" s="486"/>
      <c r="AA95" s="998"/>
      <c r="AB95" s="998"/>
      <c r="AC95" s="998"/>
      <c r="AD95" s="998"/>
      <c r="AE95" s="998"/>
      <c r="AF95" s="998"/>
      <c r="AG95" s="998"/>
      <c r="AH95" s="998"/>
      <c r="AI95" s="998"/>
      <c r="AJ95" s="998"/>
      <c r="AK95" s="998"/>
      <c r="AN95" s="998"/>
      <c r="AO95" s="998"/>
      <c r="AP95" s="998"/>
      <c r="AQ95" s="998"/>
      <c r="AR95" s="998"/>
      <c r="AS95" s="998"/>
      <c r="AT95" s="998"/>
      <c r="AU95" s="998"/>
      <c r="AV95" s="998"/>
      <c r="AW95" s="998"/>
      <c r="AX95" s="998"/>
    </row>
    <row r="96" spans="1:50" x14ac:dyDescent="0.2">
      <c r="A96" s="486"/>
      <c r="B96" s="486"/>
      <c r="C96" s="486"/>
      <c r="D96" s="486"/>
      <c r="E96" s="486"/>
      <c r="F96" s="486"/>
      <c r="G96" s="486"/>
      <c r="H96" s="486"/>
      <c r="I96" s="486"/>
      <c r="J96" s="486"/>
      <c r="K96" s="486"/>
      <c r="L96" s="486"/>
      <c r="N96" s="486"/>
      <c r="O96" s="486"/>
      <c r="P96" s="486"/>
      <c r="Q96" s="486"/>
      <c r="R96" s="486"/>
      <c r="S96" s="486"/>
      <c r="T96" s="486"/>
      <c r="U96" s="486"/>
      <c r="V96" s="486"/>
      <c r="W96" s="486"/>
      <c r="X96" s="486"/>
      <c r="Y96" s="486"/>
      <c r="AA96" s="998"/>
      <c r="AB96" s="998"/>
      <c r="AC96" s="998"/>
      <c r="AD96" s="998"/>
      <c r="AE96" s="998"/>
      <c r="AF96" s="998"/>
      <c r="AG96" s="998"/>
      <c r="AH96" s="998"/>
      <c r="AI96" s="998"/>
      <c r="AJ96" s="998"/>
      <c r="AK96" s="998"/>
      <c r="AN96" s="998"/>
      <c r="AO96" s="998"/>
      <c r="AP96" s="998"/>
      <c r="AQ96" s="998"/>
      <c r="AR96" s="998"/>
      <c r="AS96" s="998"/>
      <c r="AT96" s="998"/>
      <c r="AU96" s="998"/>
      <c r="AV96" s="998"/>
      <c r="AW96" s="998"/>
      <c r="AX96" s="998"/>
    </row>
    <row r="97" spans="1:50" x14ac:dyDescent="0.2">
      <c r="A97" s="486"/>
      <c r="B97" s="486"/>
      <c r="C97" s="486"/>
      <c r="D97" s="486"/>
      <c r="E97" s="486"/>
      <c r="F97" s="486"/>
      <c r="G97" s="486"/>
      <c r="H97" s="486"/>
      <c r="I97" s="486"/>
      <c r="J97" s="486"/>
      <c r="K97" s="486"/>
      <c r="L97" s="486"/>
      <c r="N97" s="486"/>
      <c r="O97" s="486"/>
      <c r="P97" s="486"/>
      <c r="Q97" s="486"/>
      <c r="R97" s="486"/>
      <c r="S97" s="486"/>
      <c r="T97" s="486"/>
      <c r="U97" s="486"/>
      <c r="V97" s="486"/>
      <c r="W97" s="486"/>
      <c r="X97" s="486"/>
      <c r="Y97" s="486"/>
      <c r="AA97" s="998"/>
      <c r="AB97" s="998"/>
      <c r="AC97" s="998"/>
      <c r="AD97" s="998"/>
      <c r="AE97" s="998"/>
      <c r="AF97" s="998"/>
      <c r="AG97" s="998"/>
      <c r="AH97" s="998"/>
      <c r="AI97" s="998"/>
      <c r="AJ97" s="998"/>
      <c r="AK97" s="998"/>
      <c r="AN97" s="998"/>
      <c r="AO97" s="998"/>
      <c r="AP97" s="998"/>
      <c r="AQ97" s="998"/>
      <c r="AR97" s="998"/>
      <c r="AS97" s="998"/>
      <c r="AT97" s="998"/>
      <c r="AU97" s="998"/>
      <c r="AV97" s="998"/>
      <c r="AW97" s="998"/>
      <c r="AX97" s="998"/>
    </row>
    <row r="98" spans="1:50" x14ac:dyDescent="0.2">
      <c r="A98" s="486"/>
      <c r="B98" s="486"/>
      <c r="C98" s="486"/>
      <c r="D98" s="486"/>
      <c r="E98" s="486"/>
      <c r="F98" s="486"/>
      <c r="G98" s="486"/>
      <c r="H98" s="486"/>
      <c r="I98" s="486"/>
      <c r="J98" s="486"/>
      <c r="K98" s="486"/>
      <c r="L98" s="486"/>
      <c r="N98" s="486"/>
      <c r="O98" s="486"/>
      <c r="P98" s="486"/>
      <c r="Q98" s="486"/>
      <c r="R98" s="486"/>
      <c r="S98" s="486"/>
      <c r="T98" s="486"/>
      <c r="U98" s="486"/>
      <c r="V98" s="486"/>
      <c r="W98" s="486"/>
      <c r="X98" s="486"/>
      <c r="Y98" s="486"/>
      <c r="AA98" s="998"/>
      <c r="AB98" s="998"/>
      <c r="AC98" s="998"/>
      <c r="AD98" s="998"/>
      <c r="AE98" s="998"/>
      <c r="AF98" s="998"/>
      <c r="AG98" s="998"/>
      <c r="AH98" s="998"/>
      <c r="AI98" s="998"/>
      <c r="AJ98" s="998"/>
      <c r="AK98" s="998"/>
      <c r="AN98" s="998"/>
      <c r="AO98" s="998"/>
      <c r="AP98" s="998"/>
      <c r="AQ98" s="998"/>
      <c r="AR98" s="998"/>
      <c r="AS98" s="998"/>
      <c r="AT98" s="998"/>
      <c r="AU98" s="998"/>
      <c r="AV98" s="998"/>
      <c r="AW98" s="998"/>
      <c r="AX98" s="998"/>
    </row>
    <row r="99" spans="1:50" x14ac:dyDescent="0.2">
      <c r="A99" s="486"/>
      <c r="B99" s="486"/>
      <c r="C99" s="486"/>
      <c r="D99" s="486"/>
      <c r="E99" s="486"/>
      <c r="F99" s="486"/>
      <c r="G99" s="486"/>
      <c r="H99" s="486"/>
      <c r="I99" s="486"/>
      <c r="J99" s="486"/>
      <c r="K99" s="486"/>
      <c r="L99" s="486"/>
      <c r="N99" s="486"/>
      <c r="O99" s="486"/>
      <c r="P99" s="486"/>
      <c r="Q99" s="486"/>
      <c r="R99" s="486"/>
      <c r="S99" s="486"/>
      <c r="T99" s="486"/>
      <c r="U99" s="486"/>
      <c r="V99" s="486"/>
      <c r="W99" s="486"/>
      <c r="X99" s="486"/>
      <c r="Y99" s="486"/>
      <c r="AA99" s="998"/>
      <c r="AB99" s="998"/>
      <c r="AC99" s="998"/>
      <c r="AD99" s="998"/>
      <c r="AE99" s="998"/>
      <c r="AF99" s="998"/>
      <c r="AG99" s="998"/>
      <c r="AH99" s="998"/>
      <c r="AI99" s="998"/>
      <c r="AJ99" s="998"/>
      <c r="AK99" s="998"/>
      <c r="AN99" s="998"/>
      <c r="AO99" s="998"/>
      <c r="AP99" s="998"/>
      <c r="AQ99" s="998"/>
      <c r="AR99" s="998"/>
      <c r="AS99" s="998"/>
      <c r="AT99" s="998"/>
      <c r="AU99" s="998"/>
      <c r="AV99" s="998"/>
      <c r="AW99" s="998"/>
      <c r="AX99" s="998"/>
    </row>
    <row r="100" spans="1:50" x14ac:dyDescent="0.2">
      <c r="A100" s="486"/>
      <c r="B100" s="486"/>
      <c r="C100" s="486"/>
      <c r="D100" s="486"/>
      <c r="E100" s="486"/>
      <c r="F100" s="486"/>
      <c r="G100" s="486"/>
      <c r="H100" s="486"/>
      <c r="I100" s="486"/>
      <c r="J100" s="486"/>
      <c r="K100" s="486"/>
      <c r="L100" s="486"/>
      <c r="N100" s="486"/>
      <c r="O100" s="486"/>
      <c r="P100" s="486"/>
      <c r="Q100" s="486"/>
      <c r="R100" s="486"/>
      <c r="S100" s="486"/>
      <c r="T100" s="486"/>
      <c r="U100" s="486"/>
      <c r="V100" s="486"/>
      <c r="W100" s="486"/>
      <c r="X100" s="486"/>
      <c r="Y100" s="486"/>
      <c r="AA100" s="998"/>
      <c r="AB100" s="998"/>
      <c r="AC100" s="998"/>
      <c r="AD100" s="998"/>
      <c r="AE100" s="998"/>
      <c r="AF100" s="998"/>
      <c r="AG100" s="998"/>
      <c r="AH100" s="998"/>
      <c r="AI100" s="998"/>
      <c r="AJ100" s="998"/>
      <c r="AK100" s="998"/>
      <c r="AN100" s="998"/>
      <c r="AO100" s="998"/>
      <c r="AP100" s="998"/>
      <c r="AQ100" s="998"/>
      <c r="AR100" s="998"/>
      <c r="AS100" s="998"/>
      <c r="AT100" s="998"/>
      <c r="AU100" s="998"/>
      <c r="AV100" s="998"/>
      <c r="AW100" s="998"/>
      <c r="AX100" s="998"/>
    </row>
    <row r="101" spans="1:50" x14ac:dyDescent="0.2">
      <c r="A101" s="486"/>
      <c r="B101" s="486"/>
      <c r="C101" s="486"/>
      <c r="D101" s="486"/>
      <c r="E101" s="486"/>
      <c r="F101" s="486"/>
      <c r="G101" s="486"/>
      <c r="H101" s="486"/>
      <c r="I101" s="486"/>
      <c r="J101" s="486"/>
      <c r="K101" s="486"/>
      <c r="L101" s="486"/>
      <c r="N101" s="486"/>
      <c r="O101" s="486"/>
      <c r="P101" s="486"/>
      <c r="Q101" s="486"/>
      <c r="R101" s="486"/>
      <c r="S101" s="486"/>
      <c r="T101" s="486"/>
      <c r="U101" s="486"/>
      <c r="V101" s="486"/>
      <c r="W101" s="486"/>
      <c r="X101" s="486"/>
      <c r="Y101" s="486"/>
      <c r="AA101" s="998"/>
      <c r="AB101" s="998"/>
      <c r="AC101" s="998"/>
      <c r="AD101" s="998"/>
      <c r="AE101" s="998"/>
      <c r="AF101" s="998"/>
      <c r="AG101" s="998"/>
      <c r="AH101" s="998"/>
      <c r="AI101" s="998"/>
      <c r="AJ101" s="998"/>
      <c r="AK101" s="998"/>
      <c r="AN101" s="998"/>
      <c r="AO101" s="998"/>
      <c r="AP101" s="998"/>
      <c r="AQ101" s="998"/>
      <c r="AR101" s="998"/>
      <c r="AS101" s="998"/>
      <c r="AT101" s="998"/>
      <c r="AU101" s="998"/>
      <c r="AV101" s="998"/>
      <c r="AW101" s="998"/>
      <c r="AX101" s="998"/>
    </row>
    <row r="102" spans="1:50" x14ac:dyDescent="0.2">
      <c r="A102" s="486"/>
      <c r="B102" s="486"/>
      <c r="C102" s="486"/>
      <c r="D102" s="486"/>
      <c r="E102" s="486"/>
      <c r="F102" s="486"/>
      <c r="G102" s="486"/>
      <c r="H102" s="486"/>
      <c r="I102" s="486"/>
      <c r="J102" s="486"/>
      <c r="K102" s="486"/>
      <c r="L102" s="486"/>
      <c r="N102" s="486"/>
      <c r="O102" s="486"/>
      <c r="P102" s="486"/>
      <c r="Q102" s="486"/>
      <c r="R102" s="486"/>
      <c r="S102" s="486"/>
      <c r="T102" s="486"/>
      <c r="U102" s="486"/>
      <c r="V102" s="486"/>
      <c r="W102" s="486"/>
      <c r="X102" s="486"/>
      <c r="Y102" s="486"/>
      <c r="AA102" s="998"/>
      <c r="AB102" s="998"/>
      <c r="AC102" s="998"/>
      <c r="AD102" s="998"/>
      <c r="AE102" s="998"/>
      <c r="AF102" s="998"/>
      <c r="AG102" s="998"/>
      <c r="AH102" s="998"/>
      <c r="AI102" s="998"/>
      <c r="AJ102" s="998"/>
      <c r="AK102" s="998"/>
      <c r="AN102" s="998"/>
      <c r="AO102" s="998"/>
      <c r="AP102" s="998"/>
      <c r="AQ102" s="998"/>
      <c r="AR102" s="998"/>
      <c r="AS102" s="998"/>
      <c r="AT102" s="998"/>
      <c r="AU102" s="998"/>
      <c r="AV102" s="998"/>
      <c r="AW102" s="998"/>
      <c r="AX102" s="998"/>
    </row>
    <row r="103" spans="1:50" x14ac:dyDescent="0.2">
      <c r="A103" s="486"/>
      <c r="B103" s="486"/>
      <c r="C103" s="486"/>
      <c r="D103" s="486"/>
      <c r="E103" s="486"/>
      <c r="F103" s="486"/>
      <c r="G103" s="486"/>
      <c r="H103" s="486"/>
      <c r="I103" s="486"/>
      <c r="J103" s="486"/>
      <c r="K103" s="486"/>
      <c r="L103" s="486"/>
      <c r="N103" s="486"/>
      <c r="O103" s="486"/>
      <c r="P103" s="486"/>
      <c r="Q103" s="486"/>
      <c r="R103" s="486"/>
      <c r="S103" s="486"/>
      <c r="T103" s="486"/>
      <c r="U103" s="486"/>
      <c r="V103" s="486"/>
      <c r="W103" s="486"/>
      <c r="X103" s="486"/>
      <c r="Y103" s="486"/>
      <c r="AA103" s="998"/>
      <c r="AB103" s="998"/>
      <c r="AC103" s="998"/>
      <c r="AD103" s="998"/>
      <c r="AE103" s="998"/>
      <c r="AF103" s="998"/>
      <c r="AG103" s="998"/>
      <c r="AH103" s="998"/>
      <c r="AI103" s="998"/>
      <c r="AJ103" s="998"/>
      <c r="AK103" s="998"/>
      <c r="AN103" s="998"/>
      <c r="AO103" s="998"/>
      <c r="AP103" s="998"/>
      <c r="AQ103" s="998"/>
      <c r="AR103" s="998"/>
      <c r="AS103" s="998"/>
      <c r="AT103" s="998"/>
      <c r="AU103" s="998"/>
      <c r="AV103" s="998"/>
      <c r="AW103" s="998"/>
      <c r="AX103" s="998"/>
    </row>
    <row r="104" spans="1:50" x14ac:dyDescent="0.2">
      <c r="A104" s="486"/>
      <c r="B104" s="486"/>
      <c r="C104" s="486"/>
      <c r="D104" s="486"/>
      <c r="E104" s="486"/>
      <c r="F104" s="486"/>
      <c r="G104" s="486"/>
      <c r="H104" s="486"/>
      <c r="I104" s="486"/>
      <c r="J104" s="486"/>
      <c r="K104" s="486"/>
      <c r="L104" s="486"/>
      <c r="N104" s="486"/>
      <c r="O104" s="486"/>
      <c r="P104" s="486"/>
      <c r="Q104" s="486"/>
      <c r="R104" s="486"/>
      <c r="S104" s="486"/>
      <c r="T104" s="486"/>
      <c r="U104" s="486"/>
      <c r="V104" s="486"/>
      <c r="W104" s="486"/>
      <c r="X104" s="486"/>
      <c r="Y104" s="486"/>
      <c r="AA104" s="998"/>
      <c r="AB104" s="998"/>
      <c r="AC104" s="998"/>
      <c r="AD104" s="998"/>
      <c r="AE104" s="998"/>
      <c r="AF104" s="998"/>
      <c r="AG104" s="998"/>
      <c r="AH104" s="998"/>
      <c r="AI104" s="998"/>
      <c r="AJ104" s="998"/>
      <c r="AK104" s="998"/>
      <c r="AN104" s="998"/>
      <c r="AO104" s="998"/>
      <c r="AP104" s="998"/>
      <c r="AQ104" s="998"/>
      <c r="AR104" s="998"/>
      <c r="AS104" s="998"/>
      <c r="AT104" s="998"/>
      <c r="AU104" s="998"/>
      <c r="AV104" s="998"/>
      <c r="AW104" s="998"/>
      <c r="AX104" s="998"/>
    </row>
    <row r="105" spans="1:50" x14ac:dyDescent="0.2">
      <c r="A105" s="486"/>
      <c r="B105" s="486"/>
      <c r="C105" s="486"/>
      <c r="D105" s="486"/>
      <c r="E105" s="486"/>
      <c r="F105" s="486"/>
      <c r="G105" s="486"/>
      <c r="H105" s="486"/>
      <c r="I105" s="486"/>
      <c r="J105" s="486"/>
      <c r="K105" s="486"/>
      <c r="L105" s="486"/>
      <c r="N105" s="486"/>
      <c r="O105" s="486"/>
      <c r="P105" s="486"/>
      <c r="Q105" s="486"/>
      <c r="R105" s="486"/>
      <c r="S105" s="486"/>
      <c r="T105" s="486"/>
      <c r="U105" s="486"/>
      <c r="V105" s="486"/>
      <c r="W105" s="486"/>
      <c r="X105" s="486"/>
      <c r="Y105" s="486"/>
      <c r="AA105" s="998"/>
      <c r="AB105" s="998"/>
      <c r="AC105" s="998"/>
      <c r="AD105" s="998"/>
      <c r="AE105" s="998"/>
      <c r="AF105" s="998"/>
      <c r="AG105" s="998"/>
      <c r="AH105" s="998"/>
      <c r="AI105" s="998"/>
      <c r="AJ105" s="998"/>
      <c r="AK105" s="998"/>
      <c r="AN105" s="998"/>
      <c r="AO105" s="998"/>
      <c r="AP105" s="998"/>
      <c r="AQ105" s="998"/>
      <c r="AR105" s="998"/>
      <c r="AS105" s="998"/>
      <c r="AT105" s="998"/>
      <c r="AU105" s="998"/>
      <c r="AV105" s="998"/>
      <c r="AW105" s="998"/>
      <c r="AX105" s="998"/>
    </row>
    <row r="106" spans="1:50" x14ac:dyDescent="0.2">
      <c r="A106" s="486"/>
      <c r="B106" s="486"/>
      <c r="C106" s="486"/>
      <c r="D106" s="486"/>
      <c r="E106" s="486"/>
      <c r="F106" s="486"/>
      <c r="G106" s="486"/>
      <c r="H106" s="486"/>
      <c r="I106" s="486"/>
      <c r="J106" s="486"/>
      <c r="K106" s="486"/>
      <c r="L106" s="486"/>
      <c r="N106" s="486"/>
      <c r="O106" s="486"/>
      <c r="P106" s="486"/>
      <c r="Q106" s="486"/>
      <c r="R106" s="486"/>
      <c r="S106" s="486"/>
      <c r="T106" s="486"/>
      <c r="U106" s="486"/>
      <c r="V106" s="486"/>
      <c r="W106" s="486"/>
      <c r="X106" s="486"/>
      <c r="Y106" s="486"/>
      <c r="AA106" s="998"/>
      <c r="AB106" s="998"/>
      <c r="AC106" s="998"/>
      <c r="AD106" s="998"/>
      <c r="AE106" s="998"/>
      <c r="AF106" s="998"/>
      <c r="AG106" s="998"/>
      <c r="AH106" s="998"/>
      <c r="AI106" s="998"/>
      <c r="AJ106" s="998"/>
      <c r="AK106" s="998"/>
      <c r="AN106" s="998"/>
      <c r="AO106" s="998"/>
      <c r="AP106" s="998"/>
      <c r="AQ106" s="998"/>
      <c r="AR106" s="998"/>
      <c r="AS106" s="998"/>
      <c r="AT106" s="998"/>
      <c r="AU106" s="998"/>
      <c r="AV106" s="998"/>
      <c r="AW106" s="998"/>
      <c r="AX106" s="998"/>
    </row>
    <row r="107" spans="1:50" x14ac:dyDescent="0.2">
      <c r="A107" s="486"/>
      <c r="B107" s="486"/>
      <c r="C107" s="486"/>
      <c r="D107" s="486"/>
      <c r="E107" s="486"/>
      <c r="F107" s="486"/>
      <c r="G107" s="486"/>
      <c r="H107" s="486"/>
      <c r="I107" s="486"/>
      <c r="J107" s="486"/>
      <c r="K107" s="486"/>
      <c r="L107" s="486"/>
      <c r="N107" s="486"/>
      <c r="O107" s="486"/>
      <c r="P107" s="486"/>
      <c r="Q107" s="486"/>
      <c r="R107" s="486"/>
      <c r="S107" s="486"/>
      <c r="T107" s="486"/>
      <c r="U107" s="486"/>
      <c r="V107" s="486"/>
      <c r="W107" s="486"/>
      <c r="X107" s="486"/>
      <c r="Y107" s="486"/>
      <c r="AA107" s="998"/>
      <c r="AB107" s="998"/>
      <c r="AC107" s="998"/>
      <c r="AD107" s="998"/>
      <c r="AE107" s="998"/>
      <c r="AF107" s="998"/>
      <c r="AG107" s="998"/>
      <c r="AH107" s="998"/>
      <c r="AI107" s="998"/>
      <c r="AJ107" s="998"/>
      <c r="AK107" s="998"/>
      <c r="AN107" s="998"/>
      <c r="AO107" s="998"/>
      <c r="AP107" s="998"/>
      <c r="AQ107" s="998"/>
      <c r="AR107" s="998"/>
      <c r="AS107" s="998"/>
      <c r="AT107" s="998"/>
      <c r="AU107" s="998"/>
      <c r="AV107" s="998"/>
      <c r="AW107" s="998"/>
      <c r="AX107" s="998"/>
    </row>
    <row r="108" spans="1:50" x14ac:dyDescent="0.2">
      <c r="A108" s="486"/>
      <c r="B108" s="486"/>
      <c r="C108" s="486"/>
      <c r="D108" s="486"/>
      <c r="E108" s="486"/>
      <c r="F108" s="486"/>
      <c r="G108" s="486"/>
      <c r="H108" s="486"/>
      <c r="I108" s="486"/>
      <c r="J108" s="486"/>
      <c r="K108" s="486"/>
      <c r="L108" s="486"/>
      <c r="N108" s="486"/>
      <c r="O108" s="486"/>
      <c r="P108" s="486"/>
      <c r="Q108" s="486"/>
      <c r="R108" s="486"/>
      <c r="S108" s="486"/>
      <c r="T108" s="486"/>
      <c r="U108" s="486"/>
      <c r="V108" s="486"/>
      <c r="W108" s="486"/>
      <c r="X108" s="486"/>
      <c r="Y108" s="486"/>
      <c r="AA108" s="998"/>
      <c r="AB108" s="998"/>
      <c r="AC108" s="998"/>
      <c r="AD108" s="998"/>
      <c r="AE108" s="998"/>
      <c r="AF108" s="998"/>
      <c r="AG108" s="998"/>
      <c r="AH108" s="998"/>
      <c r="AI108" s="998"/>
      <c r="AJ108" s="998"/>
      <c r="AK108" s="998"/>
      <c r="AN108" s="998"/>
      <c r="AO108" s="998"/>
      <c r="AP108" s="998"/>
      <c r="AQ108" s="998"/>
      <c r="AR108" s="998"/>
      <c r="AS108" s="998"/>
      <c r="AT108" s="998"/>
      <c r="AU108" s="998"/>
      <c r="AV108" s="998"/>
      <c r="AW108" s="998"/>
      <c r="AX108" s="998"/>
    </row>
    <row r="109" spans="1:50" x14ac:dyDescent="0.2">
      <c r="A109" s="486"/>
      <c r="B109" s="486"/>
      <c r="C109" s="486"/>
      <c r="D109" s="486"/>
      <c r="E109" s="486"/>
      <c r="F109" s="486"/>
      <c r="G109" s="486"/>
      <c r="H109" s="486"/>
      <c r="I109" s="486"/>
      <c r="J109" s="486"/>
      <c r="K109" s="486"/>
      <c r="L109" s="486"/>
      <c r="N109" s="486"/>
      <c r="O109" s="486"/>
      <c r="P109" s="486"/>
      <c r="Q109" s="486"/>
      <c r="R109" s="486"/>
      <c r="S109" s="486"/>
      <c r="T109" s="486"/>
      <c r="U109" s="486"/>
      <c r="V109" s="486"/>
      <c r="W109" s="486"/>
      <c r="X109" s="486"/>
      <c r="Y109" s="486"/>
      <c r="AA109" s="998"/>
      <c r="AB109" s="998"/>
      <c r="AC109" s="998"/>
      <c r="AD109" s="998"/>
      <c r="AE109" s="998"/>
      <c r="AF109" s="998"/>
      <c r="AG109" s="998"/>
      <c r="AH109" s="998"/>
      <c r="AI109" s="998"/>
      <c r="AJ109" s="998"/>
      <c r="AK109" s="998"/>
      <c r="AN109" s="998"/>
      <c r="AO109" s="998"/>
      <c r="AP109" s="998"/>
      <c r="AQ109" s="998"/>
      <c r="AR109" s="998"/>
      <c r="AS109" s="998"/>
      <c r="AT109" s="998"/>
      <c r="AU109" s="998"/>
      <c r="AV109" s="998"/>
      <c r="AW109" s="998"/>
      <c r="AX109" s="998"/>
    </row>
    <row r="110" spans="1:50" x14ac:dyDescent="0.2">
      <c r="A110" s="486"/>
      <c r="B110" s="486"/>
      <c r="C110" s="486"/>
      <c r="D110" s="486"/>
      <c r="E110" s="486"/>
      <c r="F110" s="486"/>
      <c r="G110" s="486"/>
      <c r="H110" s="486"/>
      <c r="I110" s="486"/>
      <c r="J110" s="486"/>
      <c r="K110" s="486"/>
      <c r="L110" s="486"/>
      <c r="N110" s="486"/>
      <c r="O110" s="486"/>
      <c r="P110" s="486"/>
      <c r="Q110" s="486"/>
      <c r="R110" s="486"/>
      <c r="S110" s="486"/>
      <c r="T110" s="486"/>
      <c r="U110" s="486"/>
      <c r="V110" s="486"/>
      <c r="W110" s="486"/>
      <c r="X110" s="486"/>
      <c r="Y110" s="486"/>
      <c r="AA110" s="998"/>
      <c r="AB110" s="998"/>
      <c r="AC110" s="998"/>
      <c r="AD110" s="998"/>
      <c r="AE110" s="998"/>
      <c r="AF110" s="998"/>
      <c r="AG110" s="998"/>
      <c r="AH110" s="998"/>
      <c r="AI110" s="998"/>
      <c r="AJ110" s="998"/>
      <c r="AK110" s="998"/>
      <c r="AN110" s="998"/>
      <c r="AO110" s="998"/>
      <c r="AP110" s="998"/>
      <c r="AQ110" s="998"/>
      <c r="AR110" s="998"/>
      <c r="AS110" s="998"/>
      <c r="AT110" s="998"/>
      <c r="AU110" s="998"/>
      <c r="AV110" s="998"/>
      <c r="AW110" s="998"/>
      <c r="AX110" s="998"/>
    </row>
    <row r="111" spans="1:50" x14ac:dyDescent="0.2">
      <c r="A111" s="486"/>
      <c r="B111" s="486"/>
      <c r="C111" s="486"/>
      <c r="D111" s="486"/>
      <c r="E111" s="486"/>
      <c r="F111" s="486"/>
      <c r="G111" s="486"/>
      <c r="H111" s="486"/>
      <c r="I111" s="486"/>
      <c r="J111" s="486"/>
      <c r="K111" s="486"/>
      <c r="L111" s="486"/>
      <c r="N111" s="486"/>
      <c r="O111" s="486"/>
      <c r="P111" s="486"/>
      <c r="Q111" s="486"/>
      <c r="R111" s="486"/>
      <c r="S111" s="486"/>
      <c r="T111" s="486"/>
      <c r="U111" s="486"/>
      <c r="V111" s="486"/>
      <c r="W111" s="486"/>
      <c r="X111" s="486"/>
      <c r="Y111" s="486"/>
      <c r="AA111" s="998"/>
      <c r="AB111" s="998"/>
      <c r="AC111" s="998"/>
      <c r="AD111" s="998"/>
      <c r="AE111" s="998"/>
      <c r="AF111" s="998"/>
      <c r="AG111" s="998"/>
      <c r="AH111" s="998"/>
      <c r="AI111" s="998"/>
      <c r="AJ111" s="998"/>
      <c r="AK111" s="998"/>
      <c r="AN111" s="998"/>
      <c r="AO111" s="998"/>
      <c r="AP111" s="998"/>
      <c r="AQ111" s="998"/>
      <c r="AR111" s="998"/>
      <c r="AS111" s="998"/>
      <c r="AT111" s="998"/>
      <c r="AU111" s="998"/>
      <c r="AV111" s="998"/>
      <c r="AW111" s="998"/>
      <c r="AX111" s="998"/>
    </row>
    <row r="112" spans="1:50" x14ac:dyDescent="0.2">
      <c r="A112" s="486"/>
      <c r="B112" s="486"/>
      <c r="C112" s="486"/>
      <c r="D112" s="486"/>
      <c r="E112" s="486"/>
      <c r="F112" s="486"/>
      <c r="G112" s="486"/>
      <c r="H112" s="486"/>
      <c r="I112" s="486"/>
      <c r="J112" s="486"/>
      <c r="K112" s="486"/>
      <c r="L112" s="486"/>
      <c r="N112" s="486"/>
      <c r="O112" s="486"/>
      <c r="P112" s="486"/>
      <c r="Q112" s="486"/>
      <c r="R112" s="486"/>
      <c r="S112" s="486"/>
      <c r="T112" s="486"/>
      <c r="U112" s="486"/>
      <c r="V112" s="486"/>
      <c r="W112" s="486"/>
      <c r="X112" s="486"/>
      <c r="Y112" s="486"/>
      <c r="AA112" s="998"/>
      <c r="AB112" s="998"/>
      <c r="AC112" s="998"/>
      <c r="AD112" s="998"/>
      <c r="AE112" s="998"/>
      <c r="AF112" s="998"/>
      <c r="AG112" s="998"/>
      <c r="AH112" s="998"/>
      <c r="AI112" s="998"/>
      <c r="AJ112" s="998"/>
      <c r="AK112" s="998"/>
      <c r="AN112" s="998"/>
      <c r="AO112" s="998"/>
      <c r="AP112" s="998"/>
      <c r="AQ112" s="998"/>
      <c r="AR112" s="998"/>
      <c r="AS112" s="998"/>
      <c r="AT112" s="998"/>
      <c r="AU112" s="998"/>
      <c r="AV112" s="998"/>
      <c r="AW112" s="998"/>
      <c r="AX112" s="998"/>
    </row>
    <row r="113" spans="1:50" x14ac:dyDescent="0.2">
      <c r="A113" s="486"/>
      <c r="B113" s="486"/>
      <c r="C113" s="486"/>
      <c r="D113" s="486"/>
      <c r="E113" s="486"/>
      <c r="F113" s="486"/>
      <c r="G113" s="486"/>
      <c r="H113" s="486"/>
      <c r="I113" s="486"/>
      <c r="J113" s="486"/>
      <c r="K113" s="486"/>
      <c r="L113" s="486"/>
      <c r="N113" s="486"/>
      <c r="O113" s="486"/>
      <c r="P113" s="486"/>
      <c r="Q113" s="486"/>
      <c r="R113" s="486"/>
      <c r="S113" s="486"/>
      <c r="T113" s="486"/>
      <c r="U113" s="486"/>
      <c r="V113" s="486"/>
      <c r="W113" s="486"/>
      <c r="X113" s="486"/>
      <c r="Y113" s="486"/>
      <c r="AA113" s="998"/>
      <c r="AB113" s="998"/>
      <c r="AC113" s="998"/>
      <c r="AD113" s="998"/>
      <c r="AE113" s="998"/>
      <c r="AF113" s="998"/>
      <c r="AG113" s="998"/>
      <c r="AH113" s="998"/>
      <c r="AI113" s="998"/>
      <c r="AJ113" s="998"/>
      <c r="AK113" s="998"/>
      <c r="AN113" s="998"/>
      <c r="AO113" s="998"/>
      <c r="AP113" s="998"/>
      <c r="AQ113" s="998"/>
      <c r="AR113" s="998"/>
      <c r="AS113" s="998"/>
      <c r="AT113" s="998"/>
      <c r="AU113" s="998"/>
      <c r="AV113" s="998"/>
      <c r="AW113" s="998"/>
      <c r="AX113" s="998"/>
    </row>
    <row r="114" spans="1:50" x14ac:dyDescent="0.2">
      <c r="A114" s="486"/>
      <c r="B114" s="486"/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N114" s="486"/>
      <c r="O114" s="486"/>
      <c r="P114" s="486"/>
      <c r="Q114" s="486"/>
      <c r="R114" s="486"/>
      <c r="S114" s="486"/>
      <c r="T114" s="486"/>
      <c r="U114" s="486"/>
      <c r="V114" s="486"/>
      <c r="W114" s="486"/>
      <c r="X114" s="486"/>
      <c r="Y114" s="486"/>
      <c r="AA114" s="998"/>
      <c r="AB114" s="998"/>
      <c r="AC114" s="998"/>
      <c r="AD114" s="998"/>
      <c r="AE114" s="998"/>
      <c r="AF114" s="998"/>
      <c r="AG114" s="998"/>
      <c r="AH114" s="998"/>
      <c r="AI114" s="998"/>
      <c r="AJ114" s="998"/>
      <c r="AK114" s="998"/>
      <c r="AN114" s="998"/>
      <c r="AO114" s="998"/>
      <c r="AP114" s="998"/>
      <c r="AQ114" s="998"/>
      <c r="AR114" s="998"/>
      <c r="AS114" s="998"/>
      <c r="AT114" s="998"/>
      <c r="AU114" s="998"/>
      <c r="AV114" s="998"/>
      <c r="AW114" s="998"/>
      <c r="AX114" s="998"/>
    </row>
    <row r="115" spans="1:50" x14ac:dyDescent="0.2">
      <c r="A115" s="486"/>
      <c r="B115" s="486"/>
      <c r="C115" s="486"/>
      <c r="D115" s="486"/>
      <c r="E115" s="486"/>
      <c r="F115" s="486"/>
      <c r="G115" s="486"/>
      <c r="H115" s="486"/>
      <c r="I115" s="486"/>
      <c r="J115" s="486"/>
      <c r="K115" s="486"/>
      <c r="L115" s="486"/>
      <c r="N115" s="486"/>
      <c r="O115" s="486"/>
      <c r="P115" s="486"/>
      <c r="Q115" s="486"/>
      <c r="R115" s="486"/>
      <c r="S115" s="486"/>
      <c r="T115" s="486"/>
      <c r="U115" s="486"/>
      <c r="V115" s="486"/>
      <c r="W115" s="486"/>
      <c r="X115" s="486"/>
      <c r="Y115" s="486"/>
      <c r="AA115" s="998"/>
      <c r="AB115" s="998"/>
      <c r="AC115" s="998"/>
      <c r="AD115" s="998"/>
      <c r="AE115" s="998"/>
      <c r="AF115" s="998"/>
      <c r="AG115" s="998"/>
      <c r="AH115" s="998"/>
      <c r="AI115" s="998"/>
      <c r="AJ115" s="998"/>
      <c r="AK115" s="998"/>
      <c r="AN115" s="998"/>
      <c r="AO115" s="998"/>
      <c r="AP115" s="998"/>
      <c r="AQ115" s="998"/>
      <c r="AR115" s="998"/>
      <c r="AS115" s="998"/>
      <c r="AT115" s="998"/>
      <c r="AU115" s="998"/>
      <c r="AV115" s="998"/>
      <c r="AW115" s="998"/>
      <c r="AX115" s="998"/>
    </row>
    <row r="116" spans="1:50" x14ac:dyDescent="0.2">
      <c r="A116" s="486"/>
      <c r="B116" s="486"/>
      <c r="C116" s="486"/>
      <c r="D116" s="486"/>
      <c r="E116" s="486"/>
      <c r="F116" s="486"/>
      <c r="G116" s="486"/>
      <c r="H116" s="486"/>
      <c r="I116" s="486"/>
      <c r="J116" s="486"/>
      <c r="K116" s="486"/>
      <c r="L116" s="486"/>
      <c r="N116" s="486"/>
      <c r="O116" s="486"/>
      <c r="P116" s="486"/>
      <c r="Q116" s="486"/>
      <c r="R116" s="486"/>
      <c r="S116" s="486"/>
      <c r="T116" s="486"/>
      <c r="U116" s="486"/>
      <c r="V116" s="486"/>
      <c r="W116" s="486"/>
      <c r="X116" s="486"/>
      <c r="Y116" s="486"/>
      <c r="AA116" s="998"/>
      <c r="AB116" s="998"/>
      <c r="AC116" s="998"/>
      <c r="AD116" s="998"/>
      <c r="AE116" s="998"/>
      <c r="AF116" s="998"/>
      <c r="AG116" s="998"/>
      <c r="AH116" s="998"/>
      <c r="AI116" s="998"/>
      <c r="AJ116" s="998"/>
      <c r="AK116" s="998"/>
      <c r="AN116" s="998"/>
      <c r="AO116" s="998"/>
      <c r="AP116" s="998"/>
      <c r="AQ116" s="998"/>
      <c r="AR116" s="998"/>
      <c r="AS116" s="998"/>
      <c r="AT116" s="998"/>
      <c r="AU116" s="998"/>
      <c r="AV116" s="998"/>
      <c r="AW116" s="998"/>
      <c r="AX116" s="998"/>
    </row>
    <row r="117" spans="1:50" x14ac:dyDescent="0.2">
      <c r="A117" s="486"/>
      <c r="B117" s="486"/>
      <c r="C117" s="486"/>
      <c r="D117" s="486"/>
      <c r="E117" s="486"/>
      <c r="F117" s="486"/>
      <c r="G117" s="486"/>
      <c r="H117" s="486"/>
      <c r="I117" s="486"/>
      <c r="J117" s="486"/>
      <c r="K117" s="486"/>
      <c r="L117" s="486"/>
      <c r="N117" s="486"/>
      <c r="O117" s="486"/>
      <c r="P117" s="486"/>
      <c r="Q117" s="486"/>
      <c r="R117" s="486"/>
      <c r="S117" s="486"/>
      <c r="T117" s="486"/>
      <c r="U117" s="486"/>
      <c r="V117" s="486"/>
      <c r="W117" s="486"/>
      <c r="X117" s="486"/>
      <c r="Y117" s="486"/>
      <c r="AA117" s="998"/>
      <c r="AB117" s="998"/>
      <c r="AC117" s="998"/>
      <c r="AD117" s="998"/>
      <c r="AE117" s="998"/>
      <c r="AF117" s="998"/>
      <c r="AG117" s="998"/>
      <c r="AH117" s="998"/>
      <c r="AI117" s="998"/>
      <c r="AJ117" s="998"/>
      <c r="AK117" s="998"/>
      <c r="AN117" s="998"/>
      <c r="AO117" s="998"/>
      <c r="AP117" s="998"/>
      <c r="AQ117" s="998"/>
      <c r="AR117" s="998"/>
      <c r="AS117" s="998"/>
      <c r="AT117" s="998"/>
      <c r="AU117" s="998"/>
      <c r="AV117" s="998"/>
      <c r="AW117" s="998"/>
      <c r="AX117" s="998"/>
    </row>
    <row r="118" spans="1:50" x14ac:dyDescent="0.2">
      <c r="A118" s="486"/>
      <c r="B118" s="486"/>
      <c r="C118" s="486"/>
      <c r="D118" s="486"/>
      <c r="E118" s="486"/>
      <c r="F118" s="486"/>
      <c r="G118" s="486"/>
      <c r="H118" s="486"/>
      <c r="I118" s="486"/>
      <c r="J118" s="486"/>
      <c r="K118" s="486"/>
      <c r="L118" s="486"/>
      <c r="N118" s="486"/>
      <c r="O118" s="486"/>
      <c r="P118" s="486"/>
      <c r="Q118" s="486"/>
      <c r="R118" s="486"/>
      <c r="S118" s="486"/>
      <c r="T118" s="486"/>
      <c r="U118" s="486"/>
      <c r="V118" s="486"/>
      <c r="W118" s="486"/>
      <c r="X118" s="486"/>
      <c r="Y118" s="486"/>
      <c r="AA118" s="998"/>
      <c r="AB118" s="998"/>
      <c r="AC118" s="998"/>
      <c r="AD118" s="998"/>
      <c r="AE118" s="998"/>
      <c r="AF118" s="998"/>
      <c r="AG118" s="998"/>
      <c r="AH118" s="998"/>
      <c r="AI118" s="998"/>
      <c r="AJ118" s="998"/>
      <c r="AK118" s="998"/>
      <c r="AN118" s="998"/>
      <c r="AO118" s="998"/>
      <c r="AP118" s="998"/>
      <c r="AQ118" s="998"/>
      <c r="AR118" s="998"/>
      <c r="AS118" s="998"/>
      <c r="AT118" s="998"/>
      <c r="AU118" s="998"/>
      <c r="AV118" s="998"/>
      <c r="AW118" s="998"/>
      <c r="AX118" s="998"/>
    </row>
  </sheetData>
  <sheetProtection formatCells="0" formatColumns="0" formatRows="0"/>
  <autoFilter ref="M8:X62"/>
  <mergeCells count="13">
    <mergeCell ref="AA7:AK7"/>
    <mergeCell ref="AN7:AX7"/>
    <mergeCell ref="A7:A8"/>
    <mergeCell ref="B7:L7"/>
    <mergeCell ref="N7:X7"/>
    <mergeCell ref="A68:I69"/>
    <mergeCell ref="A70:I70"/>
    <mergeCell ref="J6:K6"/>
    <mergeCell ref="A1:L1"/>
    <mergeCell ref="A2:L2"/>
    <mergeCell ref="A3:L3"/>
    <mergeCell ref="A4:L4"/>
    <mergeCell ref="A5:N5"/>
  </mergeCells>
  <printOptions horizontalCentered="1" verticalCentered="1"/>
  <pageMargins left="0.24" right="0.196850393700787" top="0.33" bottom="0.196850393700787" header="0.2" footer="0.18"/>
  <pageSetup paperSize="9" scale="7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14999847407452621"/>
  </sheetPr>
  <dimension ref="A1:R43"/>
  <sheetViews>
    <sheetView view="pageBreakPreview" zoomScale="75" zoomScaleNormal="100" zoomScaleSheetLayoutView="75" workbookViewId="0">
      <selection sqref="A1:Q1"/>
    </sheetView>
  </sheetViews>
  <sheetFormatPr defaultRowHeight="12.75" x14ac:dyDescent="0.2"/>
  <cols>
    <col min="1" max="1" width="11.7109375" style="65" customWidth="1"/>
    <col min="2" max="13" width="8.7109375" style="65" customWidth="1"/>
    <col min="14" max="16384" width="9.140625" style="65"/>
  </cols>
  <sheetData>
    <row r="1" spans="1:18" s="308" customFormat="1" ht="15.95" customHeight="1" x14ac:dyDescent="0.2">
      <c r="A1" s="1415" t="s">
        <v>0</v>
      </c>
      <c r="B1" s="1415"/>
      <c r="C1" s="1415"/>
      <c r="D1" s="1415"/>
      <c r="E1" s="1415"/>
      <c r="F1" s="1415"/>
      <c r="G1" s="1415"/>
      <c r="H1" s="1415"/>
      <c r="I1" s="1415"/>
      <c r="J1" s="1415"/>
      <c r="K1" s="1415"/>
      <c r="L1" s="1415"/>
      <c r="M1" s="1415"/>
      <c r="N1" s="1415"/>
      <c r="O1" s="1415"/>
    </row>
    <row r="2" spans="1:18" s="308" customFormat="1" ht="15.95" customHeight="1" x14ac:dyDescent="0.2">
      <c r="A2" s="1415" t="s">
        <v>1</v>
      </c>
      <c r="B2" s="1415"/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  <c r="N2" s="1415"/>
      <c r="O2" s="1415"/>
    </row>
    <row r="3" spans="1:18" s="308" customFormat="1" ht="15.95" customHeight="1" x14ac:dyDescent="0.2">
      <c r="A3" s="1416">
        <f>'WM-ZHE'!A4:M4</f>
        <v>42370</v>
      </c>
      <c r="B3" s="1415"/>
      <c r="C3" s="1415"/>
      <c r="D3" s="1415"/>
      <c r="E3" s="1415"/>
      <c r="F3" s="1415"/>
      <c r="G3" s="1415"/>
      <c r="H3" s="1415"/>
      <c r="I3" s="1415"/>
      <c r="J3" s="1415"/>
      <c r="K3" s="1415"/>
      <c r="L3" s="1415"/>
      <c r="M3" s="1415"/>
      <c r="N3" s="1415"/>
      <c r="O3" s="1415"/>
    </row>
    <row r="4" spans="1:18" s="308" customFormat="1" ht="15.95" customHeight="1" x14ac:dyDescent="0.2">
      <c r="A4" s="1417" t="s">
        <v>219</v>
      </c>
      <c r="B4" s="1417"/>
      <c r="C4" s="1417"/>
      <c r="D4" s="1417"/>
      <c r="E4" s="1417"/>
      <c r="F4" s="1417"/>
      <c r="G4" s="1417"/>
      <c r="H4" s="1417"/>
      <c r="I4" s="1417"/>
      <c r="J4" s="1417"/>
      <c r="K4" s="1417"/>
      <c r="L4" s="1417"/>
      <c r="M4" s="1417"/>
      <c r="N4" s="1417"/>
      <c r="O4" s="1417"/>
    </row>
    <row r="5" spans="1:18" s="308" customFormat="1" ht="15.95" customHeight="1" x14ac:dyDescent="0.2">
      <c r="A5" s="1417" t="str">
        <f>CONCATENATE('PS-NL CAR'!A4:N4, " ",'PS-NL CAR'!A5:N5)</f>
        <v>ЦИЛИНДРЫ НАВИВНЫЕ, ПРОИЗВОДСТВО ГОЛЛАНДИЯ, УПАКОВКА - КОРОБКИ</v>
      </c>
      <c r="B5" s="1417"/>
      <c r="C5" s="1417"/>
      <c r="D5" s="1417"/>
      <c r="E5" s="1417"/>
      <c r="F5" s="1417"/>
      <c r="G5" s="1417"/>
      <c r="H5" s="1417"/>
      <c r="I5" s="1417"/>
      <c r="J5" s="1417"/>
      <c r="K5" s="1417"/>
      <c r="L5" s="1417"/>
      <c r="M5" s="1417"/>
      <c r="N5" s="1417"/>
      <c r="O5" s="1417"/>
      <c r="Q5" s="1018" t="s">
        <v>312</v>
      </c>
      <c r="R5" s="1018" t="s">
        <v>313</v>
      </c>
    </row>
    <row r="6" spans="1:18" s="308" customFormat="1" ht="15.95" customHeight="1" x14ac:dyDescent="0.2">
      <c r="A6" s="482"/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</row>
    <row r="7" spans="1:18" s="278" customFormat="1" ht="15.95" customHeight="1" x14ac:dyDescent="0.25">
      <c r="A7" s="272"/>
      <c r="B7" s="272"/>
      <c r="C7" s="272"/>
      <c r="D7" s="272"/>
      <c r="E7" s="272"/>
      <c r="F7" s="272"/>
      <c r="G7" s="272"/>
      <c r="H7" s="272"/>
      <c r="I7" s="272"/>
      <c r="J7" s="272"/>
      <c r="M7" s="511"/>
    </row>
    <row r="8" spans="1:18" s="512" customFormat="1" ht="15.95" customHeight="1" x14ac:dyDescent="0.2">
      <c r="A8" s="1418" t="s">
        <v>184</v>
      </c>
      <c r="B8" s="1326" t="s">
        <v>202</v>
      </c>
      <c r="C8" s="1414"/>
      <c r="D8" s="1414"/>
      <c r="E8" s="1414"/>
      <c r="F8" s="1414"/>
      <c r="G8" s="1414"/>
      <c r="H8" s="1414"/>
      <c r="I8" s="1414"/>
      <c r="J8" s="1414"/>
      <c r="K8" s="1414"/>
      <c r="L8" s="1414"/>
      <c r="M8" s="1414"/>
      <c r="N8" s="1327"/>
    </row>
    <row r="9" spans="1:18" ht="15.95" customHeight="1" x14ac:dyDescent="0.2">
      <c r="A9" s="1419"/>
      <c r="B9" s="1411" t="s">
        <v>185</v>
      </c>
      <c r="C9" s="1412"/>
      <c r="D9" s="1412"/>
      <c r="E9" s="1412"/>
      <c r="F9" s="1412"/>
      <c r="G9" s="1412"/>
      <c r="H9" s="1412"/>
      <c r="I9" s="1412"/>
      <c r="J9" s="1412"/>
      <c r="K9" s="1412"/>
      <c r="L9" s="1412"/>
      <c r="M9" s="1412"/>
      <c r="N9" s="1413"/>
    </row>
    <row r="10" spans="1:18" ht="15.95" customHeight="1" x14ac:dyDescent="0.2">
      <c r="A10" s="1419"/>
      <c r="B10" s="513">
        <v>20</v>
      </c>
      <c r="C10" s="514">
        <v>25</v>
      </c>
      <c r="D10" s="514">
        <v>30</v>
      </c>
      <c r="E10" s="514">
        <v>35</v>
      </c>
      <c r="F10" s="514">
        <v>40</v>
      </c>
      <c r="G10" s="514">
        <v>45</v>
      </c>
      <c r="H10" s="515">
        <v>50</v>
      </c>
      <c r="I10" s="515">
        <v>55</v>
      </c>
      <c r="J10" s="515">
        <v>60</v>
      </c>
      <c r="K10" s="515">
        <v>65</v>
      </c>
      <c r="L10" s="515">
        <v>70</v>
      </c>
      <c r="M10" s="515">
        <v>75</v>
      </c>
      <c r="N10" s="515">
        <v>80</v>
      </c>
    </row>
    <row r="11" spans="1:18" ht="14.1" customHeight="1" x14ac:dyDescent="0.2">
      <c r="A11" s="516">
        <v>18</v>
      </c>
      <c r="B11" s="517">
        <v>42</v>
      </c>
      <c r="C11" s="517">
        <v>30</v>
      </c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</row>
    <row r="12" spans="1:18" ht="14.1" customHeight="1" x14ac:dyDescent="0.2">
      <c r="A12" s="518">
        <v>22</v>
      </c>
      <c r="B12" s="519">
        <v>36</v>
      </c>
      <c r="C12" s="519"/>
      <c r="D12" s="519">
        <v>20</v>
      </c>
      <c r="E12" s="519"/>
      <c r="F12" s="519"/>
      <c r="G12" s="519"/>
      <c r="H12" s="519"/>
      <c r="I12" s="519"/>
      <c r="J12" s="519"/>
      <c r="K12" s="519"/>
      <c r="L12" s="519">
        <v>4</v>
      </c>
      <c r="M12" s="519"/>
      <c r="N12" s="519">
        <v>4</v>
      </c>
    </row>
    <row r="13" spans="1:18" ht="14.1" customHeight="1" x14ac:dyDescent="0.2">
      <c r="A13" s="518">
        <v>28</v>
      </c>
      <c r="B13" s="519">
        <v>30</v>
      </c>
      <c r="C13" s="519">
        <v>25</v>
      </c>
      <c r="D13" s="519">
        <v>20</v>
      </c>
      <c r="E13" s="519"/>
      <c r="F13" s="519">
        <v>12</v>
      </c>
      <c r="G13" s="519"/>
      <c r="H13" s="519">
        <v>9</v>
      </c>
      <c r="I13" s="519"/>
      <c r="J13" s="519"/>
      <c r="K13" s="519"/>
      <c r="L13" s="519"/>
      <c r="M13" s="519">
        <v>4</v>
      </c>
      <c r="N13" s="519">
        <v>1</v>
      </c>
    </row>
    <row r="14" spans="1:18" ht="14.1" customHeight="1" x14ac:dyDescent="0.2">
      <c r="A14" s="518">
        <v>30</v>
      </c>
      <c r="B14" s="519">
        <v>25</v>
      </c>
      <c r="C14" s="519"/>
      <c r="D14" s="519">
        <v>16</v>
      </c>
      <c r="E14" s="519"/>
      <c r="F14" s="519">
        <v>10</v>
      </c>
      <c r="G14" s="519"/>
      <c r="H14" s="519"/>
      <c r="I14" s="519"/>
      <c r="J14" s="519"/>
      <c r="K14" s="519"/>
      <c r="L14" s="519"/>
      <c r="M14" s="519"/>
      <c r="N14" s="519"/>
    </row>
    <row r="15" spans="1:18" ht="14.1" customHeight="1" x14ac:dyDescent="0.2">
      <c r="A15" s="518">
        <v>35</v>
      </c>
      <c r="B15" s="519">
        <v>25</v>
      </c>
      <c r="C15" s="519">
        <v>20</v>
      </c>
      <c r="D15" s="519">
        <v>16</v>
      </c>
      <c r="E15" s="519"/>
      <c r="F15" s="519">
        <v>9</v>
      </c>
      <c r="G15" s="519"/>
      <c r="H15" s="519">
        <v>7</v>
      </c>
      <c r="I15" s="519"/>
      <c r="J15" s="519">
        <v>5</v>
      </c>
      <c r="K15" s="519">
        <v>4</v>
      </c>
      <c r="L15" s="519">
        <v>4</v>
      </c>
      <c r="M15" s="519"/>
      <c r="N15" s="519"/>
    </row>
    <row r="16" spans="1:18" ht="14.1" customHeight="1" x14ac:dyDescent="0.2">
      <c r="A16" s="518">
        <v>38</v>
      </c>
      <c r="B16" s="519"/>
      <c r="C16" s="519">
        <v>16</v>
      </c>
      <c r="D16" s="519">
        <v>15</v>
      </c>
      <c r="E16" s="519"/>
      <c r="F16" s="519">
        <v>9</v>
      </c>
      <c r="G16" s="519"/>
      <c r="H16" s="519">
        <v>6</v>
      </c>
      <c r="I16" s="519"/>
      <c r="J16" s="519">
        <v>5</v>
      </c>
      <c r="K16" s="519">
        <v>4</v>
      </c>
      <c r="L16" s="519"/>
      <c r="M16" s="519"/>
      <c r="N16" s="519"/>
    </row>
    <row r="17" spans="1:14" ht="14.1" customHeight="1" x14ac:dyDescent="0.2">
      <c r="A17" s="518">
        <v>42</v>
      </c>
      <c r="B17" s="519">
        <v>20</v>
      </c>
      <c r="C17" s="519">
        <v>16</v>
      </c>
      <c r="D17" s="519">
        <v>12</v>
      </c>
      <c r="E17" s="519">
        <v>9</v>
      </c>
      <c r="F17" s="519">
        <v>9</v>
      </c>
      <c r="G17" s="519">
        <v>8</v>
      </c>
      <c r="H17" s="519">
        <v>6</v>
      </c>
      <c r="I17" s="519"/>
      <c r="J17" s="519">
        <v>4</v>
      </c>
      <c r="K17" s="519">
        <v>4</v>
      </c>
      <c r="L17" s="519"/>
      <c r="M17" s="519"/>
      <c r="N17" s="519"/>
    </row>
    <row r="18" spans="1:14" ht="14.1" customHeight="1" x14ac:dyDescent="0.2">
      <c r="A18" s="518">
        <v>48</v>
      </c>
      <c r="B18" s="519">
        <v>16</v>
      </c>
      <c r="C18" s="519">
        <v>15</v>
      </c>
      <c r="D18" s="519">
        <v>12</v>
      </c>
      <c r="E18" s="519">
        <v>9</v>
      </c>
      <c r="F18" s="519">
        <v>9</v>
      </c>
      <c r="G18" s="519">
        <v>6</v>
      </c>
      <c r="H18" s="519">
        <v>6</v>
      </c>
      <c r="I18" s="519">
        <v>5</v>
      </c>
      <c r="J18" s="519">
        <v>4</v>
      </c>
      <c r="K18" s="519">
        <v>4</v>
      </c>
      <c r="L18" s="519"/>
      <c r="M18" s="519"/>
      <c r="N18" s="519"/>
    </row>
    <row r="19" spans="1:14" ht="14.1" customHeight="1" x14ac:dyDescent="0.2">
      <c r="A19" s="518">
        <v>51</v>
      </c>
      <c r="B19" s="519">
        <v>16</v>
      </c>
      <c r="C19" s="519">
        <v>13</v>
      </c>
      <c r="D19" s="519">
        <v>10</v>
      </c>
      <c r="E19" s="519"/>
      <c r="F19" s="519">
        <v>8</v>
      </c>
      <c r="G19" s="519"/>
      <c r="H19" s="519">
        <v>5</v>
      </c>
      <c r="I19" s="519"/>
      <c r="J19" s="519">
        <v>4</v>
      </c>
      <c r="K19" s="519"/>
      <c r="L19" s="519"/>
      <c r="M19" s="519"/>
      <c r="N19" s="519"/>
    </row>
    <row r="20" spans="1:14" ht="14.1" customHeight="1" x14ac:dyDescent="0.2">
      <c r="A20" s="518">
        <v>54</v>
      </c>
      <c r="B20" s="519">
        <v>16</v>
      </c>
      <c r="C20" s="519">
        <v>12</v>
      </c>
      <c r="D20" s="519">
        <v>10</v>
      </c>
      <c r="E20" s="519"/>
      <c r="F20" s="519">
        <v>8</v>
      </c>
      <c r="G20" s="519"/>
      <c r="H20" s="519">
        <v>5</v>
      </c>
      <c r="I20" s="519"/>
      <c r="J20" s="519">
        <v>4</v>
      </c>
      <c r="K20" s="519"/>
      <c r="L20" s="519"/>
      <c r="M20" s="519"/>
      <c r="N20" s="519"/>
    </row>
    <row r="21" spans="1:14" ht="14.1" customHeight="1" x14ac:dyDescent="0.2">
      <c r="A21" s="518">
        <v>57</v>
      </c>
      <c r="B21" s="519">
        <v>15</v>
      </c>
      <c r="C21" s="519">
        <v>12</v>
      </c>
      <c r="D21" s="519">
        <v>9</v>
      </c>
      <c r="E21" s="519"/>
      <c r="F21" s="519">
        <v>6</v>
      </c>
      <c r="G21" s="519"/>
      <c r="H21" s="519">
        <v>5</v>
      </c>
      <c r="I21" s="519"/>
      <c r="J21" s="519">
        <v>4</v>
      </c>
      <c r="K21" s="519"/>
      <c r="L21" s="519"/>
      <c r="M21" s="519"/>
      <c r="N21" s="519"/>
    </row>
    <row r="22" spans="1:14" ht="14.1" customHeight="1" x14ac:dyDescent="0.2">
      <c r="A22" s="518">
        <v>60</v>
      </c>
      <c r="B22" s="519">
        <v>12</v>
      </c>
      <c r="C22" s="519">
        <v>11</v>
      </c>
      <c r="D22" s="519">
        <v>9</v>
      </c>
      <c r="E22" s="519">
        <v>8</v>
      </c>
      <c r="F22" s="519">
        <v>6</v>
      </c>
      <c r="G22" s="519">
        <v>5</v>
      </c>
      <c r="H22" s="519">
        <v>5</v>
      </c>
      <c r="I22" s="519">
        <v>4</v>
      </c>
      <c r="J22" s="519">
        <v>4</v>
      </c>
      <c r="K22" s="519">
        <v>4</v>
      </c>
      <c r="L22" s="519"/>
      <c r="M22" s="519"/>
      <c r="N22" s="519"/>
    </row>
    <row r="23" spans="1:14" ht="14.1" customHeight="1" x14ac:dyDescent="0.2">
      <c r="A23" s="518">
        <v>64</v>
      </c>
      <c r="B23" s="519"/>
      <c r="C23" s="519">
        <v>9</v>
      </c>
      <c r="D23" s="519">
        <v>9</v>
      </c>
      <c r="E23" s="519"/>
      <c r="F23" s="519">
        <v>6</v>
      </c>
      <c r="G23" s="519"/>
      <c r="H23" s="519">
        <v>4</v>
      </c>
      <c r="I23" s="519"/>
      <c r="J23" s="519"/>
      <c r="K23" s="519"/>
      <c r="L23" s="519"/>
      <c r="M23" s="519"/>
      <c r="N23" s="519"/>
    </row>
    <row r="24" spans="1:14" ht="14.1" customHeight="1" x14ac:dyDescent="0.2">
      <c r="A24" s="518">
        <v>67</v>
      </c>
      <c r="B24" s="519"/>
      <c r="C24" s="519">
        <v>9</v>
      </c>
      <c r="D24" s="519">
        <v>9</v>
      </c>
      <c r="E24" s="519"/>
      <c r="F24" s="519">
        <v>6</v>
      </c>
      <c r="G24" s="519"/>
      <c r="H24" s="519">
        <v>4</v>
      </c>
      <c r="I24" s="519"/>
      <c r="J24" s="519"/>
      <c r="K24" s="519"/>
      <c r="L24" s="519"/>
      <c r="M24" s="519"/>
      <c r="N24" s="519"/>
    </row>
    <row r="25" spans="1:14" ht="14.1" customHeight="1" x14ac:dyDescent="0.2">
      <c r="A25" s="518">
        <v>70</v>
      </c>
      <c r="B25" s="519"/>
      <c r="C25" s="519">
        <v>9</v>
      </c>
      <c r="D25" s="519">
        <v>8</v>
      </c>
      <c r="E25" s="519"/>
      <c r="F25" s="519">
        <v>5</v>
      </c>
      <c r="G25" s="519"/>
      <c r="H25" s="519">
        <v>4</v>
      </c>
      <c r="I25" s="519"/>
      <c r="J25" s="519"/>
      <c r="K25" s="519"/>
      <c r="L25" s="519"/>
      <c r="M25" s="519"/>
      <c r="N25" s="519"/>
    </row>
    <row r="26" spans="1:14" ht="14.1" customHeight="1" x14ac:dyDescent="0.2">
      <c r="A26" s="518">
        <v>76</v>
      </c>
      <c r="B26" s="519"/>
      <c r="C26" s="519">
        <v>9</v>
      </c>
      <c r="D26" s="519">
        <v>7</v>
      </c>
      <c r="E26" s="519">
        <v>5</v>
      </c>
      <c r="F26" s="519">
        <v>5</v>
      </c>
      <c r="G26" s="519"/>
      <c r="H26" s="519">
        <v>4</v>
      </c>
      <c r="I26" s="519"/>
      <c r="J26" s="519"/>
      <c r="K26" s="519"/>
      <c r="L26" s="519"/>
      <c r="M26" s="519"/>
      <c r="N26" s="519"/>
    </row>
    <row r="27" spans="1:14" ht="14.1" customHeight="1" x14ac:dyDescent="0.2">
      <c r="A27" s="518">
        <v>80</v>
      </c>
      <c r="B27" s="519"/>
      <c r="C27" s="519">
        <v>9</v>
      </c>
      <c r="D27" s="519">
        <v>6</v>
      </c>
      <c r="E27" s="519"/>
      <c r="F27" s="519">
        <v>5</v>
      </c>
      <c r="G27" s="519"/>
      <c r="H27" s="519">
        <v>4</v>
      </c>
      <c r="I27" s="519"/>
      <c r="J27" s="519"/>
      <c r="K27" s="519"/>
      <c r="L27" s="519"/>
      <c r="M27" s="519"/>
      <c r="N27" s="519"/>
    </row>
    <row r="28" spans="1:14" ht="14.1" customHeight="1" x14ac:dyDescent="0.2">
      <c r="A28" s="518">
        <v>83</v>
      </c>
      <c r="B28" s="519"/>
      <c r="C28" s="519">
        <v>7</v>
      </c>
      <c r="D28" s="519">
        <v>6</v>
      </c>
      <c r="E28" s="519"/>
      <c r="F28" s="519">
        <v>5</v>
      </c>
      <c r="G28" s="519"/>
      <c r="H28" s="519">
        <v>3</v>
      </c>
      <c r="I28" s="519"/>
      <c r="J28" s="519"/>
      <c r="K28" s="519"/>
      <c r="L28" s="519"/>
      <c r="M28" s="519"/>
      <c r="N28" s="519"/>
    </row>
    <row r="29" spans="1:14" ht="14.1" customHeight="1" x14ac:dyDescent="0.2">
      <c r="A29" s="518">
        <v>89</v>
      </c>
      <c r="B29" s="519">
        <v>8</v>
      </c>
      <c r="C29" s="519">
        <v>6</v>
      </c>
      <c r="D29" s="519">
        <v>6</v>
      </c>
      <c r="E29" s="519"/>
      <c r="F29" s="519">
        <v>4</v>
      </c>
      <c r="G29" s="519"/>
      <c r="H29" s="519"/>
      <c r="I29" s="519"/>
      <c r="J29" s="519"/>
      <c r="K29" s="519"/>
      <c r="L29" s="519"/>
      <c r="M29" s="519"/>
      <c r="N29" s="519"/>
    </row>
    <row r="30" spans="1:14" ht="14.1" customHeight="1" x14ac:dyDescent="0.2">
      <c r="A30" s="518">
        <v>95</v>
      </c>
      <c r="B30" s="519"/>
      <c r="C30" s="519">
        <v>6</v>
      </c>
      <c r="D30" s="519">
        <v>5</v>
      </c>
      <c r="E30" s="519"/>
      <c r="F30" s="519">
        <v>4</v>
      </c>
      <c r="G30" s="519"/>
      <c r="H30" s="519"/>
      <c r="I30" s="519"/>
      <c r="J30" s="519"/>
      <c r="K30" s="519"/>
      <c r="L30" s="519"/>
      <c r="M30" s="519"/>
      <c r="N30" s="519"/>
    </row>
    <row r="31" spans="1:14" ht="14.1" customHeight="1" x14ac:dyDescent="0.2">
      <c r="A31" s="518">
        <v>102</v>
      </c>
      <c r="B31" s="519"/>
      <c r="C31" s="519">
        <v>5</v>
      </c>
      <c r="D31" s="519">
        <v>4</v>
      </c>
      <c r="E31" s="519"/>
      <c r="F31" s="519">
        <v>4</v>
      </c>
      <c r="G31" s="519"/>
      <c r="H31" s="519"/>
      <c r="I31" s="519"/>
      <c r="J31" s="519"/>
      <c r="K31" s="519"/>
      <c r="L31" s="519"/>
      <c r="M31" s="519"/>
      <c r="N31" s="519"/>
    </row>
    <row r="32" spans="1:14" ht="14.1" customHeight="1" x14ac:dyDescent="0.2">
      <c r="A32" s="518">
        <v>108</v>
      </c>
      <c r="B32" s="519"/>
      <c r="C32" s="519">
        <v>5</v>
      </c>
      <c r="D32" s="519">
        <v>4</v>
      </c>
      <c r="E32" s="519"/>
      <c r="F32" s="519"/>
      <c r="G32" s="519"/>
      <c r="H32" s="519"/>
      <c r="I32" s="519"/>
      <c r="J32" s="519"/>
      <c r="K32" s="519"/>
      <c r="L32" s="519"/>
      <c r="M32" s="519"/>
      <c r="N32" s="519"/>
    </row>
    <row r="33" spans="1:14" ht="14.1" customHeight="1" x14ac:dyDescent="0.2">
      <c r="A33" s="518">
        <v>114</v>
      </c>
      <c r="B33" s="519"/>
      <c r="C33" s="519">
        <v>4</v>
      </c>
      <c r="D33" s="519">
        <v>4</v>
      </c>
      <c r="E33" s="519"/>
      <c r="F33" s="519"/>
      <c r="G33" s="519"/>
      <c r="H33" s="519"/>
      <c r="I33" s="519"/>
      <c r="J33" s="519"/>
      <c r="K33" s="519"/>
      <c r="L33" s="519"/>
      <c r="M33" s="519"/>
      <c r="N33" s="519"/>
    </row>
    <row r="34" spans="1:14" ht="14.1" customHeight="1" x14ac:dyDescent="0.2">
      <c r="A34" s="518">
        <v>121</v>
      </c>
      <c r="B34" s="519"/>
      <c r="C34" s="519">
        <v>4</v>
      </c>
      <c r="D34" s="519">
        <v>4</v>
      </c>
      <c r="E34" s="519"/>
      <c r="F34" s="519"/>
      <c r="G34" s="519"/>
      <c r="H34" s="519"/>
      <c r="I34" s="519"/>
      <c r="J34" s="519"/>
      <c r="K34" s="519"/>
      <c r="L34" s="519"/>
      <c r="M34" s="519"/>
      <c r="N34" s="519"/>
    </row>
    <row r="35" spans="1:14" ht="14.1" customHeight="1" x14ac:dyDescent="0.2">
      <c r="A35" s="520">
        <v>127</v>
      </c>
      <c r="B35" s="521"/>
      <c r="C35" s="521">
        <v>4</v>
      </c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</row>
    <row r="36" spans="1:14" ht="14.1" customHeight="1" x14ac:dyDescent="0.2">
      <c r="A36" s="522"/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</row>
    <row r="37" spans="1:14" ht="14.1" customHeight="1" x14ac:dyDescent="0.2">
      <c r="A37" s="524" t="s">
        <v>21</v>
      </c>
      <c r="B37" s="524"/>
      <c r="C37" s="525"/>
      <c r="D37" s="524"/>
      <c r="E37" s="525"/>
      <c r="F37" s="524"/>
      <c r="G37" s="525"/>
      <c r="H37" s="524"/>
      <c r="J37" s="524"/>
      <c r="L37" s="525" t="str">
        <f>'WM-ZHE'!K85</f>
        <v>Офис продаж:</v>
      </c>
    </row>
    <row r="38" spans="1:14" ht="14.1" customHeight="1" x14ac:dyDescent="0.2">
      <c r="A38" s="526" t="s">
        <v>205</v>
      </c>
      <c r="B38" s="524"/>
      <c r="C38" s="525"/>
      <c r="D38" s="524"/>
      <c r="E38" s="525"/>
      <c r="F38" s="524"/>
      <c r="G38" s="525"/>
      <c r="H38" s="524"/>
      <c r="J38" s="524"/>
      <c r="L38" s="527" t="str">
        <f>'WM-ZHE'!K86</f>
        <v>105064, Москва</v>
      </c>
    </row>
    <row r="39" spans="1:14" ht="14.1" customHeight="1" x14ac:dyDescent="0.2">
      <c r="A39" s="528"/>
      <c r="B39" s="528"/>
      <c r="C39" s="529"/>
      <c r="D39" s="528"/>
      <c r="E39" s="529"/>
      <c r="F39" s="528"/>
      <c r="G39" s="529"/>
      <c r="H39" s="528"/>
      <c r="J39" s="528"/>
      <c r="L39" s="527" t="str">
        <f>'WM-ZHE'!K87</f>
        <v>Земляной вал, 9</v>
      </c>
    </row>
    <row r="40" spans="1:14" ht="14.1" customHeight="1" x14ac:dyDescent="0.2">
      <c r="A40" s="1410"/>
      <c r="B40" s="1410"/>
      <c r="C40" s="1410"/>
      <c r="D40" s="1410"/>
      <c r="E40" s="1410"/>
      <c r="F40" s="1410"/>
      <c r="G40" s="1410"/>
      <c r="H40" s="526"/>
      <c r="J40" s="530"/>
      <c r="L40" s="527" t="str">
        <f>'WM-ZHE'!K88</f>
        <v>Бизнес-центр "СИТИДЕЛ", 10 этаж</v>
      </c>
    </row>
    <row r="41" spans="1:14" ht="14.1" customHeight="1" x14ac:dyDescent="0.2">
      <c r="A41" s="1410"/>
      <c r="B41" s="1410"/>
      <c r="C41" s="1410"/>
      <c r="D41" s="1410"/>
      <c r="E41" s="1410"/>
      <c r="F41" s="1410"/>
      <c r="G41" s="1410"/>
      <c r="H41" s="526"/>
      <c r="L41" s="527" t="str">
        <f>'WM-ZHE'!K89</f>
        <v>тел.     +7(495) 995-77-55</v>
      </c>
    </row>
    <row r="42" spans="1:14" ht="14.1" customHeight="1" x14ac:dyDescent="0.2">
      <c r="L42" s="527" t="str">
        <f>'WM-ZHE'!K90</f>
        <v>факс   +7(495) 995 77 75</v>
      </c>
    </row>
    <row r="43" spans="1:14" ht="14.1" customHeight="1" x14ac:dyDescent="0.2"/>
  </sheetData>
  <sheetProtection formatCells="0" formatColumns="0" formatRows="0" insertColumns="0"/>
  <mergeCells count="9">
    <mergeCell ref="A40:G41"/>
    <mergeCell ref="B9:N9"/>
    <mergeCell ref="B8:N8"/>
    <mergeCell ref="A1:O1"/>
    <mergeCell ref="A2:O2"/>
    <mergeCell ref="A3:O3"/>
    <mergeCell ref="A4:O4"/>
    <mergeCell ref="A8:A10"/>
    <mergeCell ref="A5:O5"/>
  </mergeCells>
  <pageMargins left="0.7" right="0.37" top="0.34" bottom="0.19685039370078741" header="0.28999999999999998" footer="0.51181102362204722"/>
  <pageSetup paperSize="9" scale="5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14999847407452621"/>
  </sheetPr>
  <dimension ref="A1:W113"/>
  <sheetViews>
    <sheetView view="pageBreakPreview" zoomScale="75" zoomScaleNormal="100" zoomScaleSheetLayoutView="75" workbookViewId="0">
      <selection sqref="A1:Q1"/>
    </sheetView>
  </sheetViews>
  <sheetFormatPr defaultRowHeight="12.75" x14ac:dyDescent="0.2"/>
  <cols>
    <col min="1" max="1" width="11.7109375" style="508" customWidth="1"/>
    <col min="2" max="17" width="10.7109375" style="33" customWidth="1"/>
    <col min="18" max="16384" width="9.140625" style="33"/>
  </cols>
  <sheetData>
    <row r="1" spans="1:21" s="308" customFormat="1" ht="15.95" customHeight="1" x14ac:dyDescent="0.2">
      <c r="A1" s="1415" t="s">
        <v>0</v>
      </c>
      <c r="B1" s="1415"/>
      <c r="C1" s="1415"/>
      <c r="D1" s="1415"/>
      <c r="E1" s="1415"/>
      <c r="F1" s="1415"/>
      <c r="G1" s="1415"/>
      <c r="H1" s="1415"/>
      <c r="I1" s="1415"/>
      <c r="J1" s="1415"/>
      <c r="K1" s="1415"/>
      <c r="L1" s="1415"/>
      <c r="M1" s="1415"/>
      <c r="N1" s="1415"/>
      <c r="O1" s="1415"/>
      <c r="P1" s="1415"/>
      <c r="Q1" s="1415"/>
    </row>
    <row r="2" spans="1:21" s="308" customFormat="1" ht="15.95" customHeight="1" x14ac:dyDescent="0.2">
      <c r="A2" s="1415" t="s">
        <v>1</v>
      </c>
      <c r="B2" s="1415"/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  <c r="N2" s="1415"/>
      <c r="O2" s="1415"/>
      <c r="P2" s="1415"/>
      <c r="Q2" s="1415"/>
    </row>
    <row r="3" spans="1:21" s="308" customFormat="1" ht="15.95" customHeight="1" x14ac:dyDescent="0.2">
      <c r="A3" s="1416">
        <f>'WM-ZHE'!A4:M4</f>
        <v>42370</v>
      </c>
      <c r="B3" s="1415"/>
      <c r="C3" s="1415"/>
      <c r="D3" s="1415"/>
      <c r="E3" s="1415"/>
      <c r="F3" s="1415"/>
      <c r="G3" s="1415"/>
      <c r="H3" s="1415"/>
      <c r="I3" s="1415"/>
      <c r="J3" s="1415"/>
      <c r="K3" s="1415"/>
      <c r="L3" s="1415"/>
      <c r="M3" s="1415"/>
      <c r="N3" s="1415"/>
      <c r="O3" s="1415"/>
      <c r="P3" s="1415"/>
      <c r="Q3" s="1415"/>
    </row>
    <row r="4" spans="1:21" s="308" customFormat="1" ht="15.95" customHeight="1" x14ac:dyDescent="0.2">
      <c r="A4" s="1417" t="s">
        <v>222</v>
      </c>
      <c r="B4" s="1417"/>
      <c r="C4" s="1417"/>
      <c r="D4" s="1417"/>
      <c r="E4" s="1417"/>
      <c r="F4" s="1417"/>
      <c r="G4" s="1417"/>
      <c r="H4" s="1417"/>
      <c r="I4" s="1417"/>
      <c r="J4" s="1417"/>
      <c r="K4" s="1417"/>
      <c r="L4" s="1417"/>
      <c r="M4" s="1417"/>
      <c r="N4" s="1417"/>
      <c r="O4" s="1417"/>
      <c r="P4" s="1417"/>
      <c r="Q4" s="1417"/>
    </row>
    <row r="5" spans="1:21" s="308" customFormat="1" ht="15.95" customHeight="1" x14ac:dyDescent="0.2">
      <c r="A5" s="1417" t="s">
        <v>210</v>
      </c>
      <c r="B5" s="1417"/>
      <c r="C5" s="1417"/>
      <c r="D5" s="1417"/>
      <c r="E5" s="1417"/>
      <c r="F5" s="1417"/>
      <c r="G5" s="1417"/>
      <c r="H5" s="1417"/>
      <c r="I5" s="1417"/>
      <c r="J5" s="1417"/>
      <c r="K5" s="1417"/>
      <c r="L5" s="1417"/>
      <c r="M5" s="1417"/>
      <c r="N5" s="1417"/>
      <c r="O5" s="1417"/>
      <c r="P5" s="1417"/>
      <c r="Q5" s="1417"/>
    </row>
    <row r="6" spans="1:21" s="308" customFormat="1" ht="15.95" customHeight="1" x14ac:dyDescent="0.2">
      <c r="A6" s="482"/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</row>
    <row r="7" spans="1:21" s="308" customFormat="1" ht="15.95" customHeight="1" x14ac:dyDescent="0.2">
      <c r="A7" s="1420" t="s">
        <v>206</v>
      </c>
      <c r="B7" s="1420"/>
      <c r="C7" s="1420"/>
      <c r="D7" s="1420"/>
      <c r="E7" s="1420"/>
      <c r="F7" s="1420"/>
      <c r="G7" s="1420"/>
      <c r="H7" s="1420"/>
      <c r="I7" s="1420"/>
      <c r="J7" s="1420"/>
      <c r="K7" s="1420"/>
      <c r="L7" s="1420"/>
      <c r="M7" s="1420"/>
      <c r="N7" s="1420"/>
      <c r="O7" s="1420"/>
      <c r="P7" s="1420"/>
      <c r="Q7" s="1420"/>
    </row>
    <row r="8" spans="1:21" s="484" customFormat="1" ht="15.95" customHeight="1" x14ac:dyDescent="0.2">
      <c r="A8" s="483"/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</row>
    <row r="9" spans="1:21" s="485" customFormat="1" ht="15.95" customHeight="1" x14ac:dyDescent="0.2">
      <c r="A9" s="1418" t="s">
        <v>184</v>
      </c>
      <c r="B9" s="1326" t="s">
        <v>202</v>
      </c>
      <c r="C9" s="1414"/>
      <c r="D9" s="1414"/>
      <c r="E9" s="1414"/>
      <c r="F9" s="1414"/>
      <c r="G9" s="1327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s="486" customFormat="1" ht="15.95" customHeight="1" x14ac:dyDescent="0.2">
      <c r="A10" s="1419"/>
      <c r="B10" s="1326" t="s">
        <v>185</v>
      </c>
      <c r="C10" s="1414"/>
      <c r="D10" s="1414"/>
      <c r="E10" s="1414"/>
      <c r="F10" s="1414"/>
      <c r="G10" s="1327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5.95" customHeight="1" x14ac:dyDescent="0.2">
      <c r="A11" s="1419"/>
      <c r="B11" s="487">
        <v>20</v>
      </c>
      <c r="C11" s="487">
        <v>25</v>
      </c>
      <c r="D11" s="487">
        <v>30</v>
      </c>
      <c r="E11" s="487">
        <v>40</v>
      </c>
      <c r="F11" s="487">
        <v>50</v>
      </c>
      <c r="G11" s="488">
        <v>60</v>
      </c>
    </row>
    <row r="12" spans="1:21" ht="14.1" customHeight="1" x14ac:dyDescent="0.2">
      <c r="A12" s="489">
        <v>18</v>
      </c>
      <c r="B12" s="490">
        <v>42</v>
      </c>
      <c r="C12" s="490">
        <v>30</v>
      </c>
      <c r="D12" s="490">
        <v>25</v>
      </c>
      <c r="E12" s="490"/>
      <c r="F12" s="490"/>
      <c r="G12" s="491"/>
    </row>
    <row r="13" spans="1:21" ht="14.1" customHeight="1" x14ac:dyDescent="0.2">
      <c r="A13" s="492">
        <v>22</v>
      </c>
      <c r="B13" s="493">
        <v>36</v>
      </c>
      <c r="C13" s="493">
        <v>30</v>
      </c>
      <c r="D13" s="493">
        <v>20</v>
      </c>
      <c r="E13" s="493">
        <v>13</v>
      </c>
      <c r="F13" s="493">
        <v>9</v>
      </c>
      <c r="G13" s="494">
        <v>6</v>
      </c>
    </row>
    <row r="14" spans="1:21" ht="14.1" customHeight="1" x14ac:dyDescent="0.2">
      <c r="A14" s="492">
        <v>28</v>
      </c>
      <c r="B14" s="493">
        <v>30</v>
      </c>
      <c r="C14" s="493">
        <v>25</v>
      </c>
      <c r="D14" s="493">
        <v>20</v>
      </c>
      <c r="E14" s="493">
        <v>12</v>
      </c>
      <c r="F14" s="493">
        <v>9</v>
      </c>
      <c r="G14" s="494">
        <v>6</v>
      </c>
    </row>
    <row r="15" spans="1:21" ht="14.1" customHeight="1" x14ac:dyDescent="0.2">
      <c r="A15" s="492">
        <v>35</v>
      </c>
      <c r="B15" s="493">
        <v>25</v>
      </c>
      <c r="C15" s="493">
        <v>20</v>
      </c>
      <c r="D15" s="493">
        <v>16</v>
      </c>
      <c r="E15" s="493">
        <v>9</v>
      </c>
      <c r="F15" s="493">
        <v>7</v>
      </c>
      <c r="G15" s="494">
        <v>5</v>
      </c>
    </row>
    <row r="16" spans="1:21" ht="14.1" customHeight="1" x14ac:dyDescent="0.2">
      <c r="A16" s="492">
        <v>38</v>
      </c>
      <c r="B16" s="493"/>
      <c r="C16" s="493"/>
      <c r="D16" s="493"/>
      <c r="E16" s="493"/>
      <c r="F16" s="493">
        <v>6</v>
      </c>
      <c r="G16" s="494"/>
    </row>
    <row r="17" spans="1:7" ht="14.1" customHeight="1" x14ac:dyDescent="0.2">
      <c r="A17" s="492">
        <v>42</v>
      </c>
      <c r="B17" s="493">
        <v>20</v>
      </c>
      <c r="C17" s="493">
        <v>16</v>
      </c>
      <c r="D17" s="493">
        <v>12</v>
      </c>
      <c r="E17" s="493">
        <v>9</v>
      </c>
      <c r="F17" s="493">
        <v>6</v>
      </c>
      <c r="G17" s="494">
        <v>4</v>
      </c>
    </row>
    <row r="18" spans="1:7" ht="14.1" customHeight="1" x14ac:dyDescent="0.2">
      <c r="A18" s="492">
        <v>48</v>
      </c>
      <c r="B18" s="493">
        <v>16</v>
      </c>
      <c r="C18" s="493">
        <v>15</v>
      </c>
      <c r="D18" s="493">
        <v>12</v>
      </c>
      <c r="E18" s="493">
        <v>9</v>
      </c>
      <c r="F18" s="493">
        <v>6</v>
      </c>
      <c r="G18" s="494">
        <v>4</v>
      </c>
    </row>
    <row r="19" spans="1:7" ht="14.1" customHeight="1" x14ac:dyDescent="0.2">
      <c r="A19" s="492">
        <v>51</v>
      </c>
      <c r="B19" s="493"/>
      <c r="C19" s="493"/>
      <c r="D19" s="493"/>
      <c r="E19" s="493"/>
      <c r="F19" s="493">
        <v>5</v>
      </c>
      <c r="G19" s="494">
        <v>4</v>
      </c>
    </row>
    <row r="20" spans="1:7" ht="14.1" customHeight="1" x14ac:dyDescent="0.2">
      <c r="A20" s="492">
        <v>54</v>
      </c>
      <c r="B20" s="493">
        <v>16</v>
      </c>
      <c r="C20" s="493">
        <v>12</v>
      </c>
      <c r="D20" s="493">
        <v>10</v>
      </c>
      <c r="E20" s="493">
        <v>8</v>
      </c>
      <c r="F20" s="493"/>
      <c r="G20" s="494"/>
    </row>
    <row r="21" spans="1:7" ht="14.1" customHeight="1" x14ac:dyDescent="0.2">
      <c r="A21" s="492">
        <v>57</v>
      </c>
      <c r="B21" s="493"/>
      <c r="C21" s="493">
        <v>12</v>
      </c>
      <c r="D21" s="493">
        <v>9</v>
      </c>
      <c r="E21" s="493">
        <v>6</v>
      </c>
      <c r="F21" s="493">
        <v>5</v>
      </c>
      <c r="G21" s="494">
        <v>4</v>
      </c>
    </row>
    <row r="22" spans="1:7" ht="14.1" customHeight="1" x14ac:dyDescent="0.2">
      <c r="A22" s="492">
        <v>60</v>
      </c>
      <c r="B22" s="493">
        <v>12</v>
      </c>
      <c r="C22" s="493">
        <v>11</v>
      </c>
      <c r="D22" s="493">
        <v>9</v>
      </c>
      <c r="E22" s="493">
        <v>6</v>
      </c>
      <c r="F22" s="493">
        <v>5</v>
      </c>
      <c r="G22" s="494">
        <v>4</v>
      </c>
    </row>
    <row r="23" spans="1:7" ht="14.1" customHeight="1" x14ac:dyDescent="0.2">
      <c r="A23" s="492">
        <v>64</v>
      </c>
      <c r="B23" s="493"/>
      <c r="C23" s="493">
        <v>9</v>
      </c>
      <c r="D23" s="493">
        <v>9</v>
      </c>
      <c r="E23" s="493">
        <v>6</v>
      </c>
      <c r="F23" s="493">
        <v>4</v>
      </c>
      <c r="G23" s="494"/>
    </row>
    <row r="24" spans="1:7" ht="14.1" customHeight="1" x14ac:dyDescent="0.2">
      <c r="A24" s="492">
        <v>67</v>
      </c>
      <c r="B24" s="493"/>
      <c r="C24" s="493"/>
      <c r="D24" s="493"/>
      <c r="E24" s="493"/>
      <c r="F24" s="493">
        <v>4</v>
      </c>
      <c r="G24" s="494"/>
    </row>
    <row r="25" spans="1:7" ht="14.1" customHeight="1" x14ac:dyDescent="0.2">
      <c r="A25" s="492">
        <v>70</v>
      </c>
      <c r="B25" s="493"/>
      <c r="C25" s="493">
        <v>9</v>
      </c>
      <c r="D25" s="493">
        <v>8</v>
      </c>
      <c r="E25" s="493">
        <v>5</v>
      </c>
      <c r="F25" s="493">
        <v>4</v>
      </c>
      <c r="G25" s="494"/>
    </row>
    <row r="26" spans="1:7" ht="14.1" customHeight="1" x14ac:dyDescent="0.2">
      <c r="A26" s="492">
        <v>76</v>
      </c>
      <c r="B26" s="493"/>
      <c r="C26" s="493">
        <v>9</v>
      </c>
      <c r="D26" s="493">
        <v>7</v>
      </c>
      <c r="E26" s="493">
        <v>5</v>
      </c>
      <c r="F26" s="493">
        <v>4</v>
      </c>
      <c r="G26" s="494"/>
    </row>
    <row r="27" spans="1:7" ht="14.1" customHeight="1" x14ac:dyDescent="0.2">
      <c r="A27" s="492">
        <v>83</v>
      </c>
      <c r="B27" s="493"/>
      <c r="C27" s="493">
        <v>7</v>
      </c>
      <c r="D27" s="493">
        <v>6</v>
      </c>
      <c r="E27" s="493">
        <v>5</v>
      </c>
      <c r="F27" s="493"/>
      <c r="G27" s="494"/>
    </row>
    <row r="28" spans="1:7" ht="14.1" customHeight="1" x14ac:dyDescent="0.2">
      <c r="A28" s="492">
        <v>89</v>
      </c>
      <c r="B28" s="493"/>
      <c r="C28" s="493">
        <v>6</v>
      </c>
      <c r="D28" s="493">
        <v>6</v>
      </c>
      <c r="E28" s="493">
        <v>4</v>
      </c>
      <c r="F28" s="493"/>
      <c r="G28" s="494"/>
    </row>
    <row r="29" spans="1:7" ht="14.1" customHeight="1" x14ac:dyDescent="0.2">
      <c r="A29" s="492">
        <v>95</v>
      </c>
      <c r="B29" s="493"/>
      <c r="C29" s="493">
        <v>6</v>
      </c>
      <c r="D29" s="493">
        <v>5</v>
      </c>
      <c r="E29" s="493"/>
      <c r="F29" s="493"/>
      <c r="G29" s="494"/>
    </row>
    <row r="30" spans="1:7" ht="14.1" customHeight="1" x14ac:dyDescent="0.2">
      <c r="A30" s="492">
        <v>102</v>
      </c>
      <c r="B30" s="493"/>
      <c r="C30" s="493">
        <v>5</v>
      </c>
      <c r="D30" s="493">
        <v>4</v>
      </c>
      <c r="E30" s="493">
        <v>4</v>
      </c>
      <c r="F30" s="493"/>
      <c r="G30" s="494"/>
    </row>
    <row r="31" spans="1:7" ht="14.1" customHeight="1" x14ac:dyDescent="0.2">
      <c r="A31" s="492">
        <v>108</v>
      </c>
      <c r="B31" s="493"/>
      <c r="C31" s="493">
        <v>5</v>
      </c>
      <c r="D31" s="493">
        <v>4</v>
      </c>
      <c r="E31" s="493"/>
      <c r="F31" s="493"/>
      <c r="G31" s="494"/>
    </row>
    <row r="32" spans="1:7" ht="14.1" customHeight="1" x14ac:dyDescent="0.2">
      <c r="A32" s="492">
        <v>114</v>
      </c>
      <c r="B32" s="493"/>
      <c r="C32" s="493">
        <v>4</v>
      </c>
      <c r="D32" s="493"/>
      <c r="E32" s="493"/>
      <c r="F32" s="493"/>
      <c r="G32" s="494"/>
    </row>
    <row r="33" spans="1:23" ht="14.1" customHeight="1" x14ac:dyDescent="0.2">
      <c r="A33" s="492">
        <v>121</v>
      </c>
      <c r="B33" s="493"/>
      <c r="C33" s="493"/>
      <c r="D33" s="493">
        <v>4</v>
      </c>
      <c r="E33" s="493"/>
      <c r="F33" s="493"/>
      <c r="G33" s="494"/>
    </row>
    <row r="34" spans="1:23" ht="14.1" customHeight="1" x14ac:dyDescent="0.2">
      <c r="A34" s="495">
        <v>127</v>
      </c>
      <c r="B34" s="496"/>
      <c r="C34" s="496">
        <v>4</v>
      </c>
      <c r="D34" s="496"/>
      <c r="E34" s="496"/>
      <c r="F34" s="496"/>
      <c r="G34" s="497"/>
    </row>
    <row r="35" spans="1:23" ht="14.1" customHeight="1" x14ac:dyDescent="0.2">
      <c r="A35" s="498"/>
      <c r="B35" s="499"/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</row>
    <row r="36" spans="1:23" ht="14.1" customHeight="1" x14ac:dyDescent="0.2">
      <c r="A36" s="1420" t="s">
        <v>203</v>
      </c>
      <c r="B36" s="1420"/>
      <c r="C36" s="1420"/>
      <c r="D36" s="1420"/>
      <c r="E36" s="1420"/>
      <c r="F36" s="1420"/>
      <c r="G36" s="1420"/>
      <c r="H36" s="1420"/>
      <c r="I36" s="1420"/>
      <c r="J36" s="1420"/>
      <c r="K36" s="1420"/>
      <c r="L36" s="1420"/>
      <c r="M36" s="1420"/>
      <c r="N36" s="1420"/>
      <c r="O36" s="1420"/>
      <c r="P36" s="1420"/>
      <c r="Q36" s="1420"/>
    </row>
    <row r="37" spans="1:23" ht="14.1" customHeight="1" x14ac:dyDescent="0.2">
      <c r="A37" s="483"/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</row>
    <row r="38" spans="1:23" ht="15.95" customHeight="1" x14ac:dyDescent="0.2">
      <c r="A38" s="1423" t="s">
        <v>184</v>
      </c>
      <c r="B38" s="1426" t="s">
        <v>204</v>
      </c>
      <c r="C38" s="1427"/>
      <c r="D38" s="1427"/>
      <c r="E38" s="1427"/>
      <c r="F38" s="1427"/>
      <c r="G38" s="1427"/>
      <c r="H38" s="1427"/>
      <c r="I38" s="1427"/>
      <c r="J38" s="1427"/>
      <c r="K38" s="1427"/>
      <c r="L38" s="1428"/>
      <c r="M38" s="499"/>
    </row>
    <row r="39" spans="1:23" ht="15.95" customHeight="1" x14ac:dyDescent="0.2">
      <c r="A39" s="1424"/>
      <c r="B39" s="1426" t="s">
        <v>185</v>
      </c>
      <c r="C39" s="1427"/>
      <c r="D39" s="1427"/>
      <c r="E39" s="1427"/>
      <c r="F39" s="1427"/>
      <c r="G39" s="1427"/>
      <c r="H39" s="1427"/>
      <c r="I39" s="1427"/>
      <c r="J39" s="1427"/>
      <c r="K39" s="1427"/>
      <c r="L39" s="1428"/>
    </row>
    <row r="40" spans="1:23" ht="15.95" customHeight="1" x14ac:dyDescent="0.2">
      <c r="A40" s="1425"/>
      <c r="B40" s="487"/>
      <c r="C40" s="487">
        <v>25</v>
      </c>
      <c r="D40" s="487">
        <v>30</v>
      </c>
      <c r="E40" s="487">
        <v>40</v>
      </c>
      <c r="F40" s="487">
        <v>50</v>
      </c>
      <c r="G40" s="487">
        <v>60</v>
      </c>
      <c r="H40" s="487">
        <v>70</v>
      </c>
      <c r="I40" s="487">
        <v>75</v>
      </c>
      <c r="J40" s="487">
        <v>80</v>
      </c>
      <c r="K40" s="487">
        <v>90</v>
      </c>
      <c r="L40" s="488">
        <v>100</v>
      </c>
    </row>
    <row r="41" spans="1:23" ht="15.95" customHeight="1" x14ac:dyDescent="0.2">
      <c r="A41" s="500">
        <v>22</v>
      </c>
      <c r="B41" s="501"/>
      <c r="C41" s="501"/>
      <c r="D41" s="501"/>
      <c r="E41" s="501"/>
      <c r="F41" s="501"/>
      <c r="G41" s="501"/>
      <c r="H41" s="501"/>
      <c r="I41" s="501"/>
      <c r="J41" s="502">
        <v>0.03</v>
      </c>
      <c r="K41" s="501"/>
      <c r="L41" s="503"/>
    </row>
    <row r="42" spans="1:23" ht="14.1" customHeight="1" x14ac:dyDescent="0.2">
      <c r="A42" s="500">
        <v>28</v>
      </c>
      <c r="B42" s="504"/>
      <c r="C42" s="504"/>
      <c r="D42" s="504"/>
      <c r="E42" s="504"/>
      <c r="F42" s="504"/>
      <c r="G42" s="504"/>
      <c r="H42" s="504"/>
      <c r="I42" s="504"/>
      <c r="J42" s="504">
        <v>3.3000000000000002E-2</v>
      </c>
      <c r="K42" s="504"/>
      <c r="L42" s="504"/>
      <c r="R42" s="505"/>
      <c r="S42" s="505"/>
      <c r="T42" s="505"/>
      <c r="U42" s="505"/>
      <c r="V42" s="505"/>
      <c r="W42" s="505"/>
    </row>
    <row r="43" spans="1:23" ht="14.1" customHeight="1" x14ac:dyDescent="0.2">
      <c r="A43" s="500">
        <v>35</v>
      </c>
      <c r="B43" s="504"/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R43" s="505"/>
      <c r="S43" s="505"/>
      <c r="T43" s="505"/>
      <c r="U43" s="505"/>
      <c r="V43" s="505"/>
      <c r="W43" s="505"/>
    </row>
    <row r="44" spans="1:23" ht="14.1" customHeight="1" x14ac:dyDescent="0.2">
      <c r="A44" s="500">
        <v>42</v>
      </c>
      <c r="B44" s="504"/>
      <c r="C44" s="504"/>
      <c r="D44" s="504"/>
      <c r="E44" s="504"/>
      <c r="F44" s="504"/>
      <c r="G44" s="504"/>
      <c r="H44" s="504"/>
      <c r="I44" s="504"/>
      <c r="J44" s="504">
        <v>0.04</v>
      </c>
      <c r="K44" s="504"/>
      <c r="L44" s="504"/>
      <c r="R44" s="505"/>
      <c r="S44" s="505"/>
      <c r="T44" s="505"/>
      <c r="U44" s="505"/>
      <c r="V44" s="505"/>
      <c r="W44" s="505"/>
    </row>
    <row r="45" spans="1:23" ht="14.1" customHeight="1" x14ac:dyDescent="0.2">
      <c r="A45" s="500">
        <v>48</v>
      </c>
      <c r="B45" s="504"/>
      <c r="C45" s="504"/>
      <c r="D45" s="504"/>
      <c r="E45" s="504"/>
      <c r="F45" s="504"/>
      <c r="G45" s="504"/>
      <c r="H45" s="504"/>
      <c r="I45" s="504"/>
      <c r="J45" s="504">
        <v>4.2000000000000003E-2</v>
      </c>
      <c r="K45" s="504">
        <v>4.9000000000000002E-2</v>
      </c>
      <c r="L45" s="504"/>
      <c r="R45" s="505"/>
      <c r="S45" s="505"/>
      <c r="T45" s="505"/>
      <c r="U45" s="505"/>
      <c r="V45" s="505"/>
      <c r="W45" s="505"/>
    </row>
    <row r="46" spans="1:23" ht="14.1" customHeight="1" x14ac:dyDescent="0.2">
      <c r="A46" s="500">
        <v>57</v>
      </c>
      <c r="B46" s="504"/>
      <c r="C46" s="504"/>
      <c r="D46" s="504"/>
      <c r="E46" s="504"/>
      <c r="F46" s="504"/>
      <c r="G46" s="504"/>
      <c r="H46" s="504"/>
      <c r="I46" s="504"/>
      <c r="J46" s="504"/>
      <c r="K46" s="504"/>
      <c r="L46" s="504"/>
      <c r="R46" s="505"/>
      <c r="S46" s="505"/>
      <c r="T46" s="505"/>
      <c r="U46" s="505"/>
      <c r="V46" s="505"/>
      <c r="W46" s="505"/>
    </row>
    <row r="47" spans="1:23" ht="14.1" customHeight="1" x14ac:dyDescent="0.2">
      <c r="A47" s="500">
        <v>60</v>
      </c>
      <c r="B47" s="504"/>
      <c r="C47" s="504"/>
      <c r="D47" s="504"/>
      <c r="E47" s="504"/>
      <c r="F47" s="504"/>
      <c r="G47" s="504"/>
      <c r="H47" s="504"/>
      <c r="I47" s="504"/>
      <c r="J47" s="504"/>
      <c r="K47" s="504">
        <v>5.5E-2</v>
      </c>
      <c r="L47" s="504">
        <v>6.5000000000000002E-2</v>
      </c>
      <c r="R47" s="505"/>
      <c r="S47" s="505"/>
      <c r="T47" s="505"/>
      <c r="U47" s="505"/>
      <c r="V47" s="505"/>
      <c r="W47" s="505"/>
    </row>
    <row r="48" spans="1:23" ht="14.1" customHeight="1" x14ac:dyDescent="0.2">
      <c r="A48" s="500">
        <v>64</v>
      </c>
      <c r="B48" s="504"/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R48" s="505"/>
      <c r="S48" s="505"/>
      <c r="T48" s="505"/>
      <c r="U48" s="505"/>
      <c r="V48" s="505"/>
      <c r="W48" s="505"/>
    </row>
    <row r="49" spans="1:23" ht="14.1" customHeight="1" x14ac:dyDescent="0.2">
      <c r="A49" s="500">
        <v>76</v>
      </c>
      <c r="B49" s="504"/>
      <c r="C49" s="504"/>
      <c r="D49" s="504"/>
      <c r="E49" s="504"/>
      <c r="F49" s="504"/>
      <c r="G49" s="504"/>
      <c r="H49" s="504"/>
      <c r="I49" s="504"/>
      <c r="J49" s="504"/>
      <c r="K49" s="504"/>
      <c r="L49" s="504"/>
      <c r="R49" s="505"/>
      <c r="S49" s="505"/>
      <c r="T49" s="505"/>
      <c r="U49" s="505"/>
      <c r="V49" s="505"/>
      <c r="W49" s="505"/>
    </row>
    <row r="50" spans="1:23" ht="14.1" customHeight="1" x14ac:dyDescent="0.2">
      <c r="A50" s="500">
        <v>89</v>
      </c>
      <c r="B50" s="504"/>
      <c r="C50" s="504"/>
      <c r="D50" s="504"/>
      <c r="E50" s="504"/>
      <c r="F50" s="504"/>
      <c r="G50" s="504"/>
      <c r="H50" s="504"/>
      <c r="I50" s="504"/>
      <c r="J50" s="504"/>
      <c r="K50" s="504">
        <v>7.5999999999999998E-2</v>
      </c>
      <c r="L50" s="504">
        <v>7.9000000000000001E-2</v>
      </c>
      <c r="R50" s="505"/>
      <c r="S50" s="505"/>
      <c r="T50" s="505"/>
      <c r="U50" s="505"/>
      <c r="V50" s="505"/>
      <c r="W50" s="505"/>
    </row>
    <row r="51" spans="1:23" ht="14.1" customHeight="1" x14ac:dyDescent="0.2">
      <c r="A51" s="500">
        <v>95</v>
      </c>
      <c r="B51" s="504"/>
      <c r="C51" s="504"/>
      <c r="D51" s="504"/>
      <c r="E51" s="504"/>
      <c r="F51" s="504"/>
      <c r="G51" s="504"/>
      <c r="H51" s="504"/>
      <c r="I51" s="504"/>
      <c r="J51" s="504"/>
      <c r="K51" s="504"/>
      <c r="L51" s="504"/>
      <c r="R51" s="505"/>
      <c r="S51" s="505"/>
      <c r="T51" s="505"/>
      <c r="U51" s="505"/>
      <c r="V51" s="505"/>
      <c r="W51" s="505"/>
    </row>
    <row r="52" spans="1:23" ht="14.1" customHeight="1" x14ac:dyDescent="0.2">
      <c r="A52" s="500">
        <v>102</v>
      </c>
      <c r="B52" s="504"/>
      <c r="C52" s="504"/>
      <c r="D52" s="504"/>
      <c r="E52" s="504"/>
      <c r="F52" s="504"/>
      <c r="G52" s="504"/>
      <c r="H52" s="504"/>
      <c r="I52" s="504"/>
      <c r="J52" s="504">
        <v>6.5000000000000002E-2</v>
      </c>
      <c r="K52" s="504"/>
      <c r="L52" s="504"/>
      <c r="R52" s="505"/>
      <c r="S52" s="505"/>
      <c r="T52" s="505"/>
      <c r="U52" s="505"/>
      <c r="V52" s="505"/>
      <c r="W52" s="505"/>
    </row>
    <row r="53" spans="1:23" ht="14.1" customHeight="1" x14ac:dyDescent="0.2">
      <c r="A53" s="500">
        <v>108</v>
      </c>
      <c r="B53" s="504"/>
      <c r="C53" s="504"/>
      <c r="D53" s="504"/>
      <c r="E53" s="504"/>
      <c r="F53" s="504"/>
      <c r="G53" s="504"/>
      <c r="H53" s="504"/>
      <c r="I53" s="504"/>
      <c r="J53" s="504">
        <v>7.9000000000000001E-2</v>
      </c>
      <c r="K53" s="504">
        <v>7.9000000000000001E-2</v>
      </c>
      <c r="L53" s="504">
        <v>0.109</v>
      </c>
      <c r="R53" s="505"/>
      <c r="S53" s="505"/>
      <c r="T53" s="505"/>
      <c r="U53" s="505"/>
      <c r="V53" s="505"/>
      <c r="W53" s="505"/>
    </row>
    <row r="54" spans="1:23" ht="14.1" customHeight="1" x14ac:dyDescent="0.2">
      <c r="A54" s="500">
        <v>114</v>
      </c>
      <c r="B54" s="504"/>
      <c r="C54" s="504"/>
      <c r="D54" s="504">
        <v>0.03</v>
      </c>
      <c r="E54" s="504"/>
      <c r="F54" s="504"/>
      <c r="G54" s="504"/>
      <c r="H54" s="504"/>
      <c r="I54" s="504"/>
      <c r="J54" s="504">
        <v>7.5999999999999998E-2</v>
      </c>
      <c r="K54" s="504">
        <v>0.81799999999999995</v>
      </c>
      <c r="L54" s="504"/>
      <c r="R54" s="505"/>
      <c r="S54" s="505"/>
      <c r="T54" s="505"/>
      <c r="U54" s="505"/>
      <c r="V54" s="505"/>
      <c r="W54" s="505"/>
    </row>
    <row r="55" spans="1:23" ht="14.1" customHeight="1" x14ac:dyDescent="0.2">
      <c r="A55" s="500">
        <v>121</v>
      </c>
      <c r="B55" s="504"/>
      <c r="C55" s="504">
        <v>2.9000000000000001E-2</v>
      </c>
      <c r="D55" s="504"/>
      <c r="E55" s="504"/>
      <c r="F55" s="504">
        <v>4.9000000000000002E-2</v>
      </c>
      <c r="G55" s="504">
        <v>6.2E-2</v>
      </c>
      <c r="H55" s="504"/>
      <c r="I55" s="504"/>
      <c r="J55" s="504">
        <v>7.8E-2</v>
      </c>
      <c r="K55" s="504"/>
      <c r="L55" s="504"/>
      <c r="R55" s="505"/>
      <c r="S55" s="505"/>
      <c r="T55" s="505"/>
      <c r="U55" s="505"/>
      <c r="V55" s="505"/>
      <c r="W55" s="505"/>
    </row>
    <row r="56" spans="1:23" ht="14.1" customHeight="1" x14ac:dyDescent="0.2">
      <c r="A56" s="500">
        <v>127</v>
      </c>
      <c r="B56" s="504"/>
      <c r="C56" s="504"/>
      <c r="D56" s="504"/>
      <c r="E56" s="504"/>
      <c r="F56" s="504"/>
      <c r="G56" s="504"/>
      <c r="H56" s="504"/>
      <c r="I56" s="504"/>
      <c r="J56" s="504">
        <v>7.9000000000000001E-2</v>
      </c>
      <c r="K56" s="504"/>
      <c r="L56" s="504"/>
      <c r="R56" s="505"/>
      <c r="S56" s="505"/>
      <c r="T56" s="505"/>
      <c r="U56" s="505"/>
      <c r="V56" s="505"/>
      <c r="W56" s="505"/>
    </row>
    <row r="57" spans="1:23" ht="14.1" customHeight="1" x14ac:dyDescent="0.2">
      <c r="A57" s="500">
        <v>133</v>
      </c>
      <c r="B57" s="504"/>
      <c r="C57" s="504"/>
      <c r="D57" s="504"/>
      <c r="E57" s="504"/>
      <c r="F57" s="504"/>
      <c r="G57" s="504"/>
      <c r="H57" s="504">
        <v>7.5999999999999998E-2</v>
      </c>
      <c r="I57" s="504"/>
      <c r="J57" s="504">
        <v>8.2000000000000003E-2</v>
      </c>
      <c r="K57" s="504"/>
      <c r="L57" s="504"/>
      <c r="R57" s="505"/>
      <c r="S57" s="505"/>
      <c r="T57" s="505"/>
      <c r="U57" s="505"/>
      <c r="V57" s="505"/>
      <c r="W57" s="505"/>
    </row>
    <row r="58" spans="1:23" ht="14.1" customHeight="1" x14ac:dyDescent="0.2">
      <c r="A58" s="500">
        <v>140</v>
      </c>
      <c r="B58" s="504"/>
      <c r="C58" s="504"/>
      <c r="D58" s="504"/>
      <c r="E58" s="504"/>
      <c r="F58" s="504"/>
      <c r="G58" s="504">
        <v>6.5000000000000002E-2</v>
      </c>
      <c r="H58" s="504">
        <v>7.8E-2</v>
      </c>
      <c r="I58" s="504"/>
      <c r="J58" s="504">
        <v>8.8999999999999996E-2</v>
      </c>
      <c r="K58" s="504"/>
      <c r="L58" s="504">
        <v>0.106</v>
      </c>
      <c r="R58" s="505"/>
      <c r="S58" s="505"/>
      <c r="T58" s="505"/>
      <c r="U58" s="505"/>
      <c r="V58" s="505"/>
      <c r="W58" s="505"/>
    </row>
    <row r="59" spans="1:23" ht="14.1" customHeight="1" x14ac:dyDescent="0.2">
      <c r="A59" s="500">
        <v>151</v>
      </c>
      <c r="B59" s="504"/>
      <c r="C59" s="504"/>
      <c r="D59" s="504">
        <v>4.2000000000000003E-2</v>
      </c>
      <c r="E59" s="504"/>
      <c r="F59" s="504"/>
      <c r="G59" s="504"/>
      <c r="H59" s="504"/>
      <c r="I59" s="504"/>
      <c r="J59" s="504">
        <v>0.109</v>
      </c>
      <c r="K59" s="504"/>
      <c r="L59" s="504"/>
      <c r="R59" s="505"/>
      <c r="S59" s="505"/>
      <c r="T59" s="505"/>
      <c r="U59" s="505"/>
      <c r="V59" s="505"/>
      <c r="W59" s="505"/>
    </row>
    <row r="60" spans="1:23" ht="14.1" customHeight="1" x14ac:dyDescent="0.2">
      <c r="A60" s="500">
        <v>153</v>
      </c>
      <c r="B60" s="504"/>
      <c r="C60" s="504">
        <v>0.04</v>
      </c>
      <c r="D60" s="504">
        <v>4.2000000000000003E-2</v>
      </c>
      <c r="E60" s="504">
        <v>5.2999999999999999E-2</v>
      </c>
      <c r="F60" s="504">
        <v>6.5000000000000002E-2</v>
      </c>
      <c r="G60" s="504"/>
      <c r="H60" s="504"/>
      <c r="I60" s="504"/>
      <c r="J60" s="504">
        <v>0.109</v>
      </c>
      <c r="K60" s="504"/>
      <c r="L60" s="504"/>
      <c r="R60" s="505"/>
      <c r="S60" s="505"/>
      <c r="T60" s="505"/>
      <c r="U60" s="505"/>
      <c r="V60" s="505"/>
      <c r="W60" s="505"/>
    </row>
    <row r="61" spans="1:23" ht="14.1" customHeight="1" x14ac:dyDescent="0.2">
      <c r="A61" s="500">
        <v>155</v>
      </c>
      <c r="B61" s="504"/>
      <c r="C61" s="504"/>
      <c r="D61" s="504">
        <v>4.3999999999999997E-2</v>
      </c>
      <c r="E61" s="504"/>
      <c r="F61" s="504"/>
      <c r="G61" s="504"/>
      <c r="H61" s="504"/>
      <c r="I61" s="504"/>
      <c r="J61" s="504">
        <v>0.109</v>
      </c>
      <c r="K61" s="504"/>
      <c r="L61" s="504"/>
      <c r="R61" s="505"/>
      <c r="S61" s="505"/>
      <c r="T61" s="505"/>
      <c r="U61" s="505"/>
      <c r="V61" s="505"/>
      <c r="W61" s="505"/>
    </row>
    <row r="62" spans="1:23" ht="14.1" customHeight="1" x14ac:dyDescent="0.2">
      <c r="A62" s="500">
        <v>159</v>
      </c>
      <c r="B62" s="504"/>
      <c r="C62" s="504"/>
      <c r="D62" s="504"/>
      <c r="E62" s="504"/>
      <c r="F62" s="504">
        <v>6.5000000000000002E-2</v>
      </c>
      <c r="G62" s="504">
        <v>7.8E-2</v>
      </c>
      <c r="H62" s="504">
        <v>8.8999999999999996E-2</v>
      </c>
      <c r="I62" s="504"/>
      <c r="J62" s="504">
        <v>0.109</v>
      </c>
      <c r="K62" s="504">
        <v>0.109</v>
      </c>
      <c r="L62" s="504">
        <v>0.13900000000000001</v>
      </c>
      <c r="R62" s="505"/>
      <c r="S62" s="505"/>
      <c r="T62" s="505"/>
      <c r="U62" s="505"/>
      <c r="V62" s="505"/>
      <c r="W62" s="505"/>
    </row>
    <row r="63" spans="1:23" ht="14.1" customHeight="1" x14ac:dyDescent="0.2">
      <c r="A63" s="500">
        <v>163</v>
      </c>
      <c r="B63" s="504"/>
      <c r="C63" s="504"/>
      <c r="D63" s="504"/>
      <c r="E63" s="504"/>
      <c r="F63" s="504">
        <v>7.5999999999999998E-2</v>
      </c>
      <c r="G63" s="504">
        <v>7.9000000000000001E-2</v>
      </c>
      <c r="H63" s="504"/>
      <c r="I63" s="504"/>
      <c r="J63" s="504"/>
      <c r="K63" s="504"/>
      <c r="L63" s="504"/>
      <c r="R63" s="505"/>
      <c r="S63" s="505"/>
      <c r="T63" s="505"/>
      <c r="U63" s="505"/>
      <c r="V63" s="505"/>
      <c r="W63" s="505"/>
    </row>
    <row r="64" spans="1:23" ht="14.1" customHeight="1" x14ac:dyDescent="0.2">
      <c r="A64" s="500">
        <v>169</v>
      </c>
      <c r="B64" s="504"/>
      <c r="C64" s="504"/>
      <c r="D64" s="504"/>
      <c r="E64" s="504"/>
      <c r="F64" s="504">
        <v>7.5999999999999998E-2</v>
      </c>
      <c r="G64" s="504">
        <v>0.09</v>
      </c>
      <c r="H64" s="504">
        <v>0.109</v>
      </c>
      <c r="I64" s="504">
        <v>0.109</v>
      </c>
      <c r="J64" s="504">
        <v>0.109</v>
      </c>
      <c r="K64" s="504">
        <v>0.127</v>
      </c>
      <c r="L64" s="504"/>
      <c r="R64" s="505"/>
      <c r="S64" s="505"/>
      <c r="T64" s="505"/>
      <c r="U64" s="505"/>
      <c r="V64" s="505"/>
      <c r="W64" s="505"/>
    </row>
    <row r="65" spans="1:23" ht="14.1" customHeight="1" x14ac:dyDescent="0.2">
      <c r="A65" s="500">
        <v>178</v>
      </c>
      <c r="B65" s="504"/>
      <c r="C65" s="504">
        <v>4.9000000000000002E-2</v>
      </c>
      <c r="D65" s="504">
        <v>5.2999999999999999E-2</v>
      </c>
      <c r="E65" s="504">
        <v>6.5000000000000002E-2</v>
      </c>
      <c r="F65" s="504">
        <v>7.8E-2</v>
      </c>
      <c r="G65" s="504">
        <v>8.8999999999999996E-2</v>
      </c>
      <c r="H65" s="504"/>
      <c r="I65" s="504"/>
      <c r="J65" s="504">
        <v>0.109</v>
      </c>
      <c r="K65" s="504"/>
      <c r="L65" s="504"/>
      <c r="R65" s="505"/>
      <c r="S65" s="505"/>
      <c r="T65" s="505"/>
      <c r="U65" s="505"/>
      <c r="V65" s="505"/>
      <c r="W65" s="505"/>
    </row>
    <row r="66" spans="1:23" ht="14.1" customHeight="1" x14ac:dyDescent="0.2">
      <c r="A66" s="500">
        <v>183</v>
      </c>
      <c r="B66" s="504"/>
      <c r="C66" s="504">
        <v>5.2999999999999999E-2</v>
      </c>
      <c r="D66" s="504">
        <v>6.0999999999999999E-2</v>
      </c>
      <c r="E66" s="504"/>
      <c r="F66" s="504">
        <v>7.8E-2</v>
      </c>
      <c r="G66" s="504"/>
      <c r="H66" s="504"/>
      <c r="I66" s="504"/>
      <c r="J66" s="504">
        <v>0.11600000000000001</v>
      </c>
      <c r="K66" s="504"/>
      <c r="L66" s="504"/>
      <c r="R66" s="505"/>
      <c r="S66" s="505"/>
      <c r="T66" s="505"/>
      <c r="U66" s="505"/>
      <c r="V66" s="505"/>
      <c r="W66" s="505"/>
    </row>
    <row r="67" spans="1:23" ht="14.1" customHeight="1" x14ac:dyDescent="0.2">
      <c r="A67" s="500">
        <v>191</v>
      </c>
      <c r="B67" s="504"/>
      <c r="C67" s="504"/>
      <c r="D67" s="504">
        <v>6.4000000000000001E-2</v>
      </c>
      <c r="E67" s="504">
        <v>7.5999999999999998E-2</v>
      </c>
      <c r="F67" s="504">
        <v>0.08</v>
      </c>
      <c r="G67" s="504"/>
      <c r="H67" s="504"/>
      <c r="I67" s="504"/>
      <c r="J67" s="504">
        <v>0.13500000000000001</v>
      </c>
      <c r="K67" s="504"/>
      <c r="L67" s="504"/>
      <c r="R67" s="505"/>
      <c r="S67" s="505"/>
      <c r="T67" s="505"/>
      <c r="U67" s="505"/>
      <c r="V67" s="505"/>
      <c r="W67" s="505"/>
    </row>
    <row r="68" spans="1:23" ht="14.1" customHeight="1" x14ac:dyDescent="0.2">
      <c r="A68" s="500">
        <v>194</v>
      </c>
      <c r="B68" s="504"/>
      <c r="C68" s="504">
        <v>6.0999999999999999E-2</v>
      </c>
      <c r="D68" s="504"/>
      <c r="E68" s="504">
        <v>7.5999999999999998E-2</v>
      </c>
      <c r="F68" s="504">
        <v>8.2000000000000003E-2</v>
      </c>
      <c r="G68" s="504">
        <v>0.109</v>
      </c>
      <c r="H68" s="504"/>
      <c r="I68" s="504"/>
      <c r="J68" s="504">
        <v>0.13500000000000001</v>
      </c>
      <c r="K68" s="504"/>
      <c r="L68" s="504"/>
      <c r="R68" s="505"/>
      <c r="S68" s="505"/>
      <c r="T68" s="505"/>
      <c r="U68" s="505"/>
      <c r="V68" s="505"/>
      <c r="W68" s="505"/>
    </row>
    <row r="69" spans="1:23" ht="14.1" customHeight="1" x14ac:dyDescent="0.2">
      <c r="A69" s="500">
        <v>201</v>
      </c>
      <c r="B69" s="504"/>
      <c r="C69" s="504">
        <v>6.4000000000000001E-2</v>
      </c>
      <c r="D69" s="504">
        <v>6.5000000000000002E-2</v>
      </c>
      <c r="E69" s="504"/>
      <c r="F69" s="504">
        <v>8.8999999999999996E-2</v>
      </c>
      <c r="G69" s="504"/>
      <c r="H69" s="504"/>
      <c r="I69" s="504">
        <v>0.13900000000000001</v>
      </c>
      <c r="J69" s="504">
        <v>0.13900000000000001</v>
      </c>
      <c r="K69" s="504"/>
      <c r="L69" s="504"/>
      <c r="R69" s="505"/>
      <c r="S69" s="505"/>
      <c r="T69" s="505"/>
      <c r="U69" s="505"/>
      <c r="V69" s="505"/>
      <c r="W69" s="505"/>
    </row>
    <row r="70" spans="1:23" ht="14.1" customHeight="1" x14ac:dyDescent="0.2">
      <c r="A70" s="500">
        <v>203</v>
      </c>
      <c r="B70" s="504"/>
      <c r="C70" s="504"/>
      <c r="D70" s="504">
        <v>6.5000000000000002E-2</v>
      </c>
      <c r="E70" s="504"/>
      <c r="F70" s="504"/>
      <c r="G70" s="504"/>
      <c r="H70" s="504"/>
      <c r="I70" s="504"/>
      <c r="J70" s="504"/>
      <c r="K70" s="504"/>
      <c r="L70" s="504"/>
      <c r="R70" s="505"/>
      <c r="S70" s="505"/>
      <c r="T70" s="505"/>
      <c r="U70" s="505"/>
      <c r="V70" s="505"/>
      <c r="W70" s="505"/>
    </row>
    <row r="71" spans="1:23" ht="14.1" customHeight="1" x14ac:dyDescent="0.2">
      <c r="A71" s="500">
        <v>205</v>
      </c>
      <c r="B71" s="504"/>
      <c r="C71" s="504">
        <v>6.5000000000000002E-2</v>
      </c>
      <c r="D71" s="504">
        <v>6.5000000000000002E-2</v>
      </c>
      <c r="E71" s="504">
        <v>7.8E-2</v>
      </c>
      <c r="F71" s="504">
        <v>0.109</v>
      </c>
      <c r="G71" s="504"/>
      <c r="H71" s="504"/>
      <c r="I71" s="504"/>
      <c r="J71" s="504">
        <v>0.109</v>
      </c>
      <c r="K71" s="504"/>
      <c r="L71" s="504"/>
      <c r="R71" s="505"/>
      <c r="S71" s="505"/>
      <c r="T71" s="505"/>
      <c r="U71" s="505"/>
      <c r="V71" s="505"/>
      <c r="W71" s="505"/>
    </row>
    <row r="72" spans="1:23" ht="14.1" customHeight="1" x14ac:dyDescent="0.2">
      <c r="A72" s="500">
        <v>209</v>
      </c>
      <c r="B72" s="504"/>
      <c r="C72" s="504"/>
      <c r="D72" s="504">
        <v>7.5999999999999998E-2</v>
      </c>
      <c r="E72" s="504"/>
      <c r="F72" s="504"/>
      <c r="G72" s="504"/>
      <c r="H72" s="504"/>
      <c r="I72" s="504"/>
      <c r="J72" s="504"/>
      <c r="K72" s="504"/>
      <c r="L72" s="504"/>
      <c r="R72" s="505"/>
      <c r="S72" s="505"/>
      <c r="T72" s="505"/>
      <c r="U72" s="505"/>
      <c r="V72" s="505"/>
      <c r="W72" s="505"/>
    </row>
    <row r="73" spans="1:23" ht="14.1" customHeight="1" x14ac:dyDescent="0.2">
      <c r="A73" s="500">
        <v>219</v>
      </c>
      <c r="B73" s="504"/>
      <c r="C73" s="504">
        <v>7.5999999999999998E-2</v>
      </c>
      <c r="D73" s="504">
        <v>7.8E-2</v>
      </c>
      <c r="E73" s="504">
        <v>8.8999999999999996E-2</v>
      </c>
      <c r="F73" s="504">
        <v>0.109</v>
      </c>
      <c r="G73" s="504">
        <v>0.109</v>
      </c>
      <c r="H73" s="504">
        <v>0.13900000000000001</v>
      </c>
      <c r="I73" s="504">
        <v>0.14299999999999999</v>
      </c>
      <c r="J73" s="504">
        <v>0.14299999999999999</v>
      </c>
      <c r="K73" s="504">
        <v>0.16400000000000001</v>
      </c>
      <c r="L73" s="504">
        <v>0.183</v>
      </c>
      <c r="R73" s="505"/>
      <c r="S73" s="505"/>
      <c r="T73" s="505"/>
      <c r="U73" s="505"/>
      <c r="V73" s="505"/>
      <c r="W73" s="505"/>
    </row>
    <row r="74" spans="1:23" ht="14.1" customHeight="1" x14ac:dyDescent="0.2">
      <c r="A74" s="500">
        <v>230</v>
      </c>
      <c r="B74" s="504"/>
      <c r="C74" s="504"/>
      <c r="D74" s="504">
        <v>0.08</v>
      </c>
      <c r="E74" s="504"/>
      <c r="F74" s="504">
        <v>0.109</v>
      </c>
      <c r="G74" s="504">
        <v>0.13500000000000001</v>
      </c>
      <c r="H74" s="504"/>
      <c r="I74" s="504"/>
      <c r="J74" s="504">
        <v>0.14799999999999999</v>
      </c>
      <c r="K74" s="504"/>
      <c r="L74" s="504"/>
      <c r="R74" s="505"/>
      <c r="S74" s="505"/>
      <c r="T74" s="505"/>
      <c r="U74" s="505"/>
      <c r="V74" s="505"/>
      <c r="W74" s="505"/>
    </row>
    <row r="75" spans="1:23" ht="14.1" customHeight="1" x14ac:dyDescent="0.2">
      <c r="A75" s="500">
        <v>245</v>
      </c>
      <c r="B75" s="504"/>
      <c r="C75" s="504"/>
      <c r="D75" s="504">
        <v>0.109</v>
      </c>
      <c r="E75" s="504">
        <v>0.109</v>
      </c>
      <c r="F75" s="504">
        <v>0.11600000000000001</v>
      </c>
      <c r="G75" s="504">
        <v>0.13900000000000001</v>
      </c>
      <c r="H75" s="504">
        <v>0.14799999999999999</v>
      </c>
      <c r="I75" s="504"/>
      <c r="J75" s="504">
        <v>0.17699999999999999</v>
      </c>
      <c r="K75" s="504"/>
      <c r="L75" s="504"/>
      <c r="R75" s="505"/>
      <c r="S75" s="505"/>
      <c r="T75" s="505"/>
      <c r="U75" s="505"/>
      <c r="V75" s="505"/>
      <c r="W75" s="505"/>
    </row>
    <row r="76" spans="1:23" ht="14.1" customHeight="1" x14ac:dyDescent="0.2">
      <c r="A76" s="500">
        <v>251</v>
      </c>
      <c r="B76" s="504"/>
      <c r="C76" s="504"/>
      <c r="D76" s="504">
        <v>0.109</v>
      </c>
      <c r="E76" s="504"/>
      <c r="F76" s="504"/>
      <c r="G76" s="504">
        <v>0.183</v>
      </c>
      <c r="H76" s="504"/>
      <c r="I76" s="504"/>
      <c r="J76" s="504">
        <v>0.183</v>
      </c>
      <c r="K76" s="504"/>
      <c r="L76" s="504"/>
      <c r="R76" s="505"/>
      <c r="S76" s="505"/>
      <c r="T76" s="505"/>
      <c r="U76" s="505"/>
      <c r="V76" s="505"/>
      <c r="W76" s="505"/>
    </row>
    <row r="77" spans="1:23" ht="14.1" customHeight="1" x14ac:dyDescent="0.2">
      <c r="A77" s="500">
        <v>253</v>
      </c>
      <c r="B77" s="504"/>
      <c r="C77" s="504"/>
      <c r="D77" s="504">
        <v>0.109</v>
      </c>
      <c r="E77" s="504">
        <v>0.109</v>
      </c>
      <c r="F77" s="504">
        <v>0.13500000000000001</v>
      </c>
      <c r="G77" s="504">
        <v>0.14299999999999999</v>
      </c>
      <c r="H77" s="504"/>
      <c r="I77" s="504"/>
      <c r="J77" s="504">
        <v>0.183</v>
      </c>
      <c r="K77" s="504"/>
      <c r="L77" s="504"/>
      <c r="R77" s="505"/>
      <c r="S77" s="505"/>
      <c r="T77" s="505"/>
      <c r="U77" s="505"/>
      <c r="V77" s="505"/>
      <c r="W77" s="505"/>
    </row>
    <row r="78" spans="1:23" ht="14.1" customHeight="1" x14ac:dyDescent="0.2">
      <c r="A78" s="500">
        <v>260</v>
      </c>
      <c r="B78" s="504"/>
      <c r="C78" s="504"/>
      <c r="D78" s="504">
        <v>0.109</v>
      </c>
      <c r="E78" s="504"/>
      <c r="F78" s="504"/>
      <c r="G78" s="504"/>
      <c r="H78" s="504"/>
      <c r="I78" s="504"/>
      <c r="J78" s="504"/>
      <c r="K78" s="504"/>
      <c r="L78" s="504"/>
      <c r="R78" s="505"/>
      <c r="S78" s="505"/>
      <c r="T78" s="505"/>
      <c r="U78" s="505"/>
      <c r="V78" s="505"/>
      <c r="W78" s="505"/>
    </row>
    <row r="79" spans="1:23" ht="14.1" customHeight="1" x14ac:dyDescent="0.2">
      <c r="A79" s="500">
        <v>267</v>
      </c>
      <c r="B79" s="504"/>
      <c r="C79" s="504"/>
      <c r="D79" s="504">
        <v>0.109</v>
      </c>
      <c r="E79" s="504">
        <v>0.127</v>
      </c>
      <c r="F79" s="504">
        <v>0.13900000000000001</v>
      </c>
      <c r="G79" s="504"/>
      <c r="H79" s="504"/>
      <c r="I79" s="504"/>
      <c r="J79" s="504">
        <v>0.19</v>
      </c>
      <c r="K79" s="504"/>
      <c r="L79" s="504"/>
      <c r="R79" s="505"/>
      <c r="S79" s="505"/>
      <c r="T79" s="505"/>
      <c r="U79" s="505"/>
      <c r="V79" s="505"/>
      <c r="W79" s="505"/>
    </row>
    <row r="80" spans="1:23" ht="14.1" customHeight="1" x14ac:dyDescent="0.2">
      <c r="A80" s="500">
        <v>273</v>
      </c>
      <c r="B80" s="504"/>
      <c r="C80" s="504">
        <v>0.109</v>
      </c>
      <c r="D80" s="504">
        <v>0.109</v>
      </c>
      <c r="E80" s="504">
        <v>0.13500000000000001</v>
      </c>
      <c r="F80" s="504">
        <v>0.14299999999999999</v>
      </c>
      <c r="G80" s="504">
        <v>0.14799999999999999</v>
      </c>
      <c r="H80" s="504">
        <v>0.183</v>
      </c>
      <c r="I80" s="504">
        <v>0.19</v>
      </c>
      <c r="J80" s="504">
        <v>0.19</v>
      </c>
      <c r="K80" s="504"/>
      <c r="L80" s="504">
        <v>0.25</v>
      </c>
      <c r="R80" s="505"/>
      <c r="S80" s="505"/>
      <c r="T80" s="505"/>
      <c r="U80" s="505"/>
      <c r="V80" s="505"/>
      <c r="W80" s="505"/>
    </row>
    <row r="81" spans="1:23" ht="14.1" customHeight="1" x14ac:dyDescent="0.2">
      <c r="A81" s="500">
        <v>280</v>
      </c>
      <c r="B81" s="504"/>
      <c r="C81" s="504"/>
      <c r="D81" s="504"/>
      <c r="E81" s="504"/>
      <c r="F81" s="504">
        <v>0.14799999999999999</v>
      </c>
      <c r="G81" s="504"/>
      <c r="H81" s="504"/>
      <c r="I81" s="504"/>
      <c r="J81" s="504">
        <v>0.19600000000000001</v>
      </c>
      <c r="K81" s="504"/>
      <c r="L81" s="504"/>
      <c r="R81" s="505"/>
      <c r="S81" s="505"/>
      <c r="T81" s="505"/>
      <c r="U81" s="505"/>
      <c r="V81" s="505"/>
      <c r="W81" s="505"/>
    </row>
    <row r="82" spans="1:23" ht="14.1" customHeight="1" x14ac:dyDescent="0.2">
      <c r="A82" s="500">
        <v>303</v>
      </c>
      <c r="B82" s="504"/>
      <c r="C82" s="504"/>
      <c r="D82" s="504">
        <v>0.13900000000000001</v>
      </c>
      <c r="E82" s="504"/>
      <c r="F82" s="504"/>
      <c r="G82" s="504"/>
      <c r="H82" s="504"/>
      <c r="I82" s="504"/>
      <c r="J82" s="504">
        <v>0.23899999999999999</v>
      </c>
      <c r="K82" s="504"/>
      <c r="L82" s="504"/>
      <c r="R82" s="505"/>
      <c r="S82" s="505"/>
      <c r="T82" s="505"/>
      <c r="U82" s="505"/>
      <c r="V82" s="505"/>
      <c r="W82" s="505"/>
    </row>
    <row r="83" spans="1:23" ht="14.1" customHeight="1" x14ac:dyDescent="0.2">
      <c r="A83" s="500">
        <v>305</v>
      </c>
      <c r="B83" s="504"/>
      <c r="C83" s="504"/>
      <c r="D83" s="504"/>
      <c r="E83" s="504">
        <v>0.14799999999999999</v>
      </c>
      <c r="F83" s="504">
        <v>0.17699999999999999</v>
      </c>
      <c r="G83" s="504"/>
      <c r="H83" s="504"/>
      <c r="I83" s="504"/>
      <c r="J83" s="504">
        <v>0.23899999999999999</v>
      </c>
      <c r="K83" s="504"/>
      <c r="L83" s="504"/>
      <c r="R83" s="505"/>
      <c r="S83" s="505"/>
      <c r="T83" s="505"/>
      <c r="U83" s="505"/>
      <c r="V83" s="505"/>
      <c r="W83" s="505"/>
    </row>
    <row r="84" spans="1:23" ht="14.1" customHeight="1" x14ac:dyDescent="0.2">
      <c r="A84" s="500">
        <v>318</v>
      </c>
      <c r="B84" s="504"/>
      <c r="C84" s="504"/>
      <c r="D84" s="504"/>
      <c r="E84" s="504">
        <v>0.17199999999999999</v>
      </c>
      <c r="F84" s="504"/>
      <c r="G84" s="504"/>
      <c r="H84" s="504">
        <v>0.23899999999999999</v>
      </c>
      <c r="I84" s="504"/>
      <c r="J84" s="504">
        <v>0.25</v>
      </c>
      <c r="K84" s="504"/>
      <c r="L84" s="504"/>
      <c r="R84" s="505"/>
      <c r="S84" s="505"/>
      <c r="T84" s="505"/>
      <c r="U84" s="505"/>
      <c r="V84" s="505"/>
      <c r="W84" s="505"/>
    </row>
    <row r="85" spans="1:23" ht="14.1" customHeight="1" x14ac:dyDescent="0.2">
      <c r="A85" s="500">
        <v>324</v>
      </c>
      <c r="B85" s="504"/>
      <c r="C85" s="504"/>
      <c r="D85" s="504"/>
      <c r="E85" s="504">
        <v>0.17699999999999999</v>
      </c>
      <c r="F85" s="504">
        <v>0.19</v>
      </c>
      <c r="G85" s="504">
        <v>0.19600000000000001</v>
      </c>
      <c r="H85" s="504">
        <v>0.23899999999999999</v>
      </c>
      <c r="I85" s="504"/>
      <c r="J85" s="504">
        <v>0.25</v>
      </c>
      <c r="K85" s="504"/>
      <c r="L85" s="504"/>
      <c r="R85" s="505"/>
      <c r="S85" s="505"/>
      <c r="T85" s="505"/>
      <c r="U85" s="505"/>
      <c r="V85" s="505"/>
      <c r="W85" s="505"/>
    </row>
    <row r="86" spans="1:23" ht="14.1" customHeight="1" x14ac:dyDescent="0.2">
      <c r="A86" s="500">
        <v>356</v>
      </c>
      <c r="B86" s="504"/>
      <c r="C86" s="504"/>
      <c r="D86" s="504"/>
      <c r="E86" s="504">
        <v>0.19</v>
      </c>
      <c r="F86" s="504">
        <v>0.23899999999999999</v>
      </c>
      <c r="G86" s="504">
        <v>0.25</v>
      </c>
      <c r="H86" s="504"/>
      <c r="I86" s="504"/>
      <c r="J86" s="504"/>
      <c r="K86" s="504"/>
      <c r="L86" s="504"/>
      <c r="R86" s="505"/>
      <c r="S86" s="505"/>
      <c r="T86" s="505"/>
      <c r="U86" s="505"/>
      <c r="V86" s="505"/>
      <c r="W86" s="505"/>
    </row>
    <row r="87" spans="1:23" ht="14.1" customHeight="1" x14ac:dyDescent="0.2">
      <c r="A87" s="506">
        <v>406</v>
      </c>
      <c r="B87" s="507"/>
      <c r="C87" s="507"/>
      <c r="D87" s="507"/>
      <c r="E87" s="507">
        <v>0.29899999999999999</v>
      </c>
      <c r="F87" s="507"/>
      <c r="G87" s="507"/>
      <c r="H87" s="507"/>
      <c r="I87" s="507"/>
      <c r="J87" s="507"/>
      <c r="K87" s="507"/>
      <c r="L87" s="507"/>
      <c r="R87" s="505"/>
      <c r="S87" s="505"/>
      <c r="T87" s="505"/>
      <c r="U87" s="505"/>
      <c r="V87" s="505"/>
      <c r="W87" s="505"/>
    </row>
    <row r="88" spans="1:23" ht="14.1" customHeight="1" x14ac:dyDescent="0.2"/>
    <row r="89" spans="1:23" ht="14.1" customHeight="1" x14ac:dyDescent="0.2"/>
    <row r="90" spans="1:23" s="308" customFormat="1" ht="15.95" customHeight="1" x14ac:dyDescent="0.2">
      <c r="A90" s="1420" t="s">
        <v>207</v>
      </c>
      <c r="B90" s="1420"/>
      <c r="C90" s="1420"/>
      <c r="D90" s="1420"/>
      <c r="E90" s="1420"/>
      <c r="F90" s="1420"/>
      <c r="G90" s="1420"/>
      <c r="H90" s="1420"/>
      <c r="I90" s="1420"/>
      <c r="J90" s="1420"/>
      <c r="K90" s="1420"/>
      <c r="L90" s="1420"/>
      <c r="M90" s="1420"/>
      <c r="N90" s="1420"/>
      <c r="O90" s="1420"/>
      <c r="P90" s="1420"/>
      <c r="Q90" s="1420"/>
    </row>
    <row r="91" spans="1:23" ht="14.1" customHeight="1" x14ac:dyDescent="0.2">
      <c r="A91" s="483"/>
      <c r="B91" s="483"/>
      <c r="C91" s="483"/>
      <c r="D91" s="483"/>
      <c r="E91" s="483"/>
      <c r="F91" s="483"/>
      <c r="G91" s="483"/>
      <c r="H91" s="483"/>
      <c r="I91" s="483"/>
      <c r="J91" s="483"/>
      <c r="K91" s="483"/>
      <c r="L91" s="483"/>
      <c r="M91" s="483"/>
      <c r="N91" s="483"/>
      <c r="O91" s="483"/>
      <c r="P91" s="483"/>
      <c r="Q91" s="483"/>
    </row>
    <row r="92" spans="1:23" ht="15.95" customHeight="1" x14ac:dyDescent="0.2">
      <c r="A92" s="1421" t="s">
        <v>184</v>
      </c>
      <c r="B92" s="1426" t="s">
        <v>204</v>
      </c>
      <c r="C92" s="1427"/>
      <c r="D92" s="1427"/>
      <c r="E92" s="1427"/>
      <c r="F92" s="1427"/>
      <c r="G92" s="1427"/>
      <c r="H92" s="1427"/>
      <c r="I92" s="1428"/>
    </row>
    <row r="93" spans="1:23" ht="15.95" customHeight="1" x14ac:dyDescent="0.2">
      <c r="A93" s="1422"/>
      <c r="B93" s="488"/>
      <c r="C93" s="488">
        <v>25</v>
      </c>
      <c r="D93" s="488">
        <v>30</v>
      </c>
      <c r="E93" s="488">
        <v>40</v>
      </c>
      <c r="F93" s="488">
        <v>50</v>
      </c>
      <c r="G93" s="488">
        <v>60</v>
      </c>
      <c r="H93" s="488">
        <v>70</v>
      </c>
      <c r="I93" s="488">
        <v>80</v>
      </c>
    </row>
    <row r="94" spans="1:23" ht="14.1" customHeight="1" x14ac:dyDescent="0.2">
      <c r="A94" s="500">
        <v>60</v>
      </c>
      <c r="B94" s="509"/>
      <c r="C94" s="509"/>
      <c r="D94" s="509"/>
      <c r="E94" s="509"/>
      <c r="F94" s="509"/>
      <c r="G94" s="509"/>
      <c r="H94" s="509"/>
      <c r="I94" s="509">
        <v>0.151</v>
      </c>
    </row>
    <row r="95" spans="1:23" ht="14.1" customHeight="1" x14ac:dyDescent="0.2">
      <c r="A95" s="500">
        <v>64</v>
      </c>
      <c r="B95" s="509"/>
      <c r="C95" s="509"/>
      <c r="D95" s="509"/>
      <c r="E95" s="509"/>
      <c r="F95" s="509"/>
      <c r="G95" s="509">
        <v>0.123</v>
      </c>
      <c r="H95" s="509"/>
      <c r="I95" s="509"/>
    </row>
    <row r="96" spans="1:23" ht="14.1" customHeight="1" x14ac:dyDescent="0.2">
      <c r="A96" s="500">
        <v>70</v>
      </c>
      <c r="B96" s="509"/>
      <c r="C96" s="509"/>
      <c r="D96" s="509"/>
      <c r="E96" s="509"/>
      <c r="F96" s="509"/>
      <c r="G96" s="509">
        <v>0.127</v>
      </c>
      <c r="H96" s="509"/>
      <c r="I96" s="509">
        <v>0.16200000000000001</v>
      </c>
    </row>
    <row r="97" spans="1:9" ht="14.1" customHeight="1" x14ac:dyDescent="0.2">
      <c r="A97" s="500">
        <v>76</v>
      </c>
      <c r="B97" s="509"/>
      <c r="C97" s="509"/>
      <c r="D97" s="509"/>
      <c r="E97" s="509"/>
      <c r="F97" s="509"/>
      <c r="G97" s="509">
        <v>0.13100000000000001</v>
      </c>
      <c r="H97" s="509"/>
      <c r="I97" s="509">
        <v>0.17799999999999999</v>
      </c>
    </row>
    <row r="98" spans="1:9" ht="14.1" customHeight="1" x14ac:dyDescent="0.2">
      <c r="A98" s="500">
        <v>83</v>
      </c>
      <c r="B98" s="509"/>
      <c r="C98" s="509"/>
      <c r="D98" s="509"/>
      <c r="E98" s="509"/>
      <c r="F98" s="509">
        <v>0.122</v>
      </c>
      <c r="G98" s="509">
        <v>0.12</v>
      </c>
      <c r="H98" s="509"/>
      <c r="I98" s="509">
        <v>0.186</v>
      </c>
    </row>
    <row r="99" spans="1:9" ht="14.1" customHeight="1" x14ac:dyDescent="0.2">
      <c r="A99" s="500">
        <v>89</v>
      </c>
      <c r="B99" s="509"/>
      <c r="C99" s="509"/>
      <c r="D99" s="509"/>
      <c r="E99" s="509"/>
      <c r="F99" s="509">
        <v>0.126</v>
      </c>
      <c r="G99" s="509">
        <v>0.14199999999999999</v>
      </c>
      <c r="H99" s="509">
        <v>0.16200000000000001</v>
      </c>
      <c r="I99" s="509">
        <v>0.20599999999999999</v>
      </c>
    </row>
    <row r="100" spans="1:9" ht="14.1" customHeight="1" x14ac:dyDescent="0.2">
      <c r="A100" s="500">
        <v>95</v>
      </c>
      <c r="B100" s="509"/>
      <c r="C100" s="509"/>
      <c r="D100" s="509"/>
      <c r="E100" s="509"/>
      <c r="F100" s="509"/>
      <c r="G100" s="509"/>
      <c r="H100" s="509"/>
      <c r="I100" s="509"/>
    </row>
    <row r="101" spans="1:9" ht="14.1" customHeight="1" x14ac:dyDescent="0.2">
      <c r="A101" s="500">
        <v>102</v>
      </c>
      <c r="B101" s="509"/>
      <c r="C101" s="509"/>
      <c r="D101" s="509"/>
      <c r="E101" s="509"/>
      <c r="F101" s="509">
        <v>0.13600000000000001</v>
      </c>
      <c r="G101" s="509">
        <v>0.159</v>
      </c>
      <c r="H101" s="509"/>
      <c r="I101" s="509"/>
    </row>
    <row r="102" spans="1:9" ht="14.1" customHeight="1" x14ac:dyDescent="0.2">
      <c r="A102" s="500">
        <v>108</v>
      </c>
      <c r="B102" s="509"/>
      <c r="C102" s="509"/>
      <c r="D102" s="509"/>
      <c r="E102" s="509">
        <v>0.125</v>
      </c>
      <c r="F102" s="509">
        <v>0.14099999999999999</v>
      </c>
      <c r="G102" s="509">
        <v>0.16200000000000001</v>
      </c>
      <c r="H102" s="509">
        <v>0.20599999999999999</v>
      </c>
      <c r="I102" s="509"/>
    </row>
    <row r="103" spans="1:9" ht="14.1" customHeight="1" x14ac:dyDescent="0.2">
      <c r="A103" s="500">
        <v>114</v>
      </c>
      <c r="B103" s="509"/>
      <c r="C103" s="509"/>
      <c r="D103" s="509"/>
      <c r="E103" s="509">
        <v>0.13</v>
      </c>
      <c r="F103" s="509">
        <v>0.13700000000000001</v>
      </c>
      <c r="G103" s="509">
        <v>0.13800000000000001</v>
      </c>
      <c r="H103" s="509">
        <v>0.13800000000000001</v>
      </c>
      <c r="I103" s="509"/>
    </row>
    <row r="104" spans="1:9" ht="14.1" customHeight="1" x14ac:dyDescent="0.2">
      <c r="A104" s="500">
        <v>121</v>
      </c>
      <c r="B104" s="509"/>
      <c r="C104" s="509"/>
      <c r="D104" s="509"/>
      <c r="E104" s="509">
        <v>0.13800000000000001</v>
      </c>
      <c r="F104" s="509"/>
      <c r="G104" s="509"/>
      <c r="H104" s="509"/>
      <c r="I104" s="509"/>
    </row>
    <row r="105" spans="1:9" ht="14.1" customHeight="1" x14ac:dyDescent="0.2">
      <c r="A105" s="500">
        <v>127</v>
      </c>
      <c r="B105" s="509"/>
      <c r="C105" s="509"/>
      <c r="D105" s="509">
        <v>0.13800000000000001</v>
      </c>
      <c r="E105" s="509">
        <v>0.14000000000000001</v>
      </c>
      <c r="F105" s="509">
        <v>0.14000000000000001</v>
      </c>
      <c r="G105" s="509">
        <v>0.2</v>
      </c>
      <c r="H105" s="509"/>
      <c r="I105" s="509"/>
    </row>
    <row r="106" spans="1:9" ht="14.1" customHeight="1" x14ac:dyDescent="0.2">
      <c r="A106" s="500">
        <v>133</v>
      </c>
      <c r="B106" s="509"/>
      <c r="C106" s="509">
        <v>0.14000000000000001</v>
      </c>
      <c r="D106" s="509">
        <v>0.14000000000000001</v>
      </c>
      <c r="E106" s="509">
        <v>0.14499999999999999</v>
      </c>
      <c r="F106" s="509">
        <v>0.16500000000000001</v>
      </c>
      <c r="G106" s="509">
        <v>0.21</v>
      </c>
      <c r="H106" s="509"/>
      <c r="I106" s="509"/>
    </row>
    <row r="107" spans="1:9" ht="14.1" customHeight="1" x14ac:dyDescent="0.2">
      <c r="A107" s="500">
        <v>140</v>
      </c>
      <c r="B107" s="509"/>
      <c r="C107" s="509">
        <v>0.127</v>
      </c>
      <c r="D107" s="509">
        <v>0.13400000000000001</v>
      </c>
      <c r="E107" s="509">
        <v>0.151</v>
      </c>
      <c r="F107" s="509">
        <v>0.185</v>
      </c>
      <c r="G107" s="509"/>
      <c r="H107" s="509"/>
      <c r="I107" s="509"/>
    </row>
    <row r="108" spans="1:9" ht="14.1" customHeight="1" x14ac:dyDescent="0.2">
      <c r="A108" s="500">
        <v>159</v>
      </c>
      <c r="B108" s="509"/>
      <c r="C108" s="509">
        <v>0.14199999999999999</v>
      </c>
      <c r="D108" s="509">
        <v>0.15</v>
      </c>
      <c r="E108" s="509">
        <v>0.182</v>
      </c>
      <c r="F108" s="509"/>
      <c r="G108" s="509"/>
      <c r="H108" s="509"/>
      <c r="I108" s="509"/>
    </row>
    <row r="109" spans="1:9" ht="14.1" customHeight="1" x14ac:dyDescent="0.2">
      <c r="A109" s="500">
        <v>169</v>
      </c>
      <c r="B109" s="509"/>
      <c r="C109" s="509">
        <v>0.15</v>
      </c>
      <c r="D109" s="509">
        <v>0.16200000000000001</v>
      </c>
      <c r="E109" s="509">
        <v>0.20599999999999999</v>
      </c>
      <c r="F109" s="509"/>
      <c r="G109" s="509"/>
      <c r="H109" s="509"/>
      <c r="I109" s="509"/>
    </row>
    <row r="110" spans="1:9" ht="14.1" customHeight="1" x14ac:dyDescent="0.2">
      <c r="A110" s="506">
        <v>194</v>
      </c>
      <c r="B110" s="510"/>
      <c r="C110" s="510"/>
      <c r="D110" s="510">
        <v>0.21</v>
      </c>
      <c r="E110" s="510"/>
      <c r="F110" s="510"/>
      <c r="G110" s="510"/>
      <c r="H110" s="510"/>
      <c r="I110" s="510"/>
    </row>
    <row r="111" spans="1:9" ht="14.1" customHeight="1" x14ac:dyDescent="0.2">
      <c r="B111" s="508"/>
      <c r="C111" s="508"/>
      <c r="D111" s="508"/>
      <c r="E111" s="508"/>
      <c r="F111" s="508"/>
      <c r="G111" s="508"/>
      <c r="H111" s="508"/>
    </row>
    <row r="112" spans="1:9" ht="14.1" customHeight="1" x14ac:dyDescent="0.2"/>
    <row r="113" ht="14.1" customHeight="1" x14ac:dyDescent="0.2"/>
  </sheetData>
  <sheetProtection formatCells="0" formatColumns="0" formatRows="0" insertColumns="0"/>
  <mergeCells count="16">
    <mergeCell ref="A92:A93"/>
    <mergeCell ref="A36:Q36"/>
    <mergeCell ref="A90:Q90"/>
    <mergeCell ref="A38:A40"/>
    <mergeCell ref="B38:L38"/>
    <mergeCell ref="B39:L39"/>
    <mergeCell ref="B92:I92"/>
    <mergeCell ref="A2:Q2"/>
    <mergeCell ref="A3:Q3"/>
    <mergeCell ref="A1:Q1"/>
    <mergeCell ref="B9:G9"/>
    <mergeCell ref="B10:G10"/>
    <mergeCell ref="A4:Q4"/>
    <mergeCell ref="A7:Q7"/>
    <mergeCell ref="A9:A11"/>
    <mergeCell ref="A5:Q5"/>
  </mergeCells>
  <pageMargins left="0.7" right="0.37" top="0.34" bottom="0.19685039370078741" header="0.28999999999999998" footer="0.51181102362204722"/>
  <pageSetup paperSize="9" scale="46" orientation="landscape" r:id="rId1"/>
  <headerFooter alignWithMargins="0"/>
  <rowBreaks count="1" manualBreakCount="1">
    <brk id="87" max="16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842"/>
  <sheetViews>
    <sheetView view="pageBreakPreview" zoomScale="75" zoomScaleNormal="100" zoomScaleSheetLayoutView="75" workbookViewId="0">
      <selection sqref="A1:D1"/>
    </sheetView>
  </sheetViews>
  <sheetFormatPr defaultRowHeight="12.75" x14ac:dyDescent="0.2"/>
  <cols>
    <col min="1" max="2" width="11.7109375" style="2" customWidth="1"/>
    <col min="3" max="3" width="20.7109375" style="2" customWidth="1"/>
    <col min="4" max="4" width="20.7109375" style="9" customWidth="1"/>
    <col min="5" max="16384" width="9.140625" style="1"/>
  </cols>
  <sheetData>
    <row r="1" spans="1:4" s="6" customFormat="1" ht="69" customHeight="1" x14ac:dyDescent="0.25">
      <c r="A1" s="1429" t="s">
        <v>213</v>
      </c>
      <c r="B1" s="1429"/>
      <c r="C1" s="1429"/>
      <c r="D1" s="1429"/>
    </row>
    <row r="2" spans="1:4" s="12" customFormat="1" ht="32.1" customHeight="1" x14ac:dyDescent="0.2">
      <c r="A2" s="11" t="s">
        <v>189</v>
      </c>
      <c r="B2" s="11" t="s">
        <v>12</v>
      </c>
      <c r="C2" s="11" t="s">
        <v>190</v>
      </c>
      <c r="D2" s="7" t="s">
        <v>191</v>
      </c>
    </row>
    <row r="3" spans="1:4" s="5" customFormat="1" ht="15" customHeight="1" x14ac:dyDescent="0.2">
      <c r="A3" s="15">
        <v>28</v>
      </c>
      <c r="B3" s="15">
        <v>40</v>
      </c>
      <c r="C3" s="15" t="s">
        <v>192</v>
      </c>
      <c r="D3" s="16">
        <v>1.4E-2</v>
      </c>
    </row>
    <row r="4" spans="1:4" s="5" customFormat="1" ht="15" customHeight="1" x14ac:dyDescent="0.2">
      <c r="A4" s="4">
        <v>28</v>
      </c>
      <c r="B4" s="4">
        <v>75</v>
      </c>
      <c r="C4" s="4" t="s">
        <v>192</v>
      </c>
      <c r="D4" s="10">
        <v>0.03</v>
      </c>
    </row>
    <row r="5" spans="1:4" x14ac:dyDescent="0.2">
      <c r="A5" s="13">
        <v>35</v>
      </c>
      <c r="B5" s="13">
        <v>30</v>
      </c>
      <c r="C5" s="13" t="s">
        <v>192</v>
      </c>
      <c r="D5" s="14">
        <v>8.9999999999999993E-3</v>
      </c>
    </row>
    <row r="6" spans="1:4" x14ac:dyDescent="0.2">
      <c r="A6" s="13">
        <v>35</v>
      </c>
      <c r="B6" s="13">
        <v>90</v>
      </c>
      <c r="C6" s="13" t="s">
        <v>192</v>
      </c>
      <c r="D6" s="14">
        <v>5.0999999999999997E-2</v>
      </c>
    </row>
    <row r="7" spans="1:4" x14ac:dyDescent="0.2">
      <c r="A7" s="3">
        <v>38</v>
      </c>
      <c r="B7" s="3">
        <v>80</v>
      </c>
      <c r="C7" s="3" t="s">
        <v>192</v>
      </c>
      <c r="D7" s="8">
        <v>3.6999999999999998E-2</v>
      </c>
    </row>
    <row r="8" spans="1:4" x14ac:dyDescent="0.2">
      <c r="A8" s="3">
        <v>42</v>
      </c>
      <c r="B8" s="3">
        <v>70</v>
      </c>
      <c r="C8" s="3" t="s">
        <v>192</v>
      </c>
      <c r="D8" s="8">
        <v>0.03</v>
      </c>
    </row>
    <row r="9" spans="1:4" x14ac:dyDescent="0.2">
      <c r="A9" s="3">
        <v>42</v>
      </c>
      <c r="B9" s="3">
        <v>75</v>
      </c>
      <c r="C9" s="3" t="s">
        <v>192</v>
      </c>
      <c r="D9" s="8">
        <v>0.04</v>
      </c>
    </row>
    <row r="10" spans="1:4" x14ac:dyDescent="0.2">
      <c r="A10" s="3">
        <v>42</v>
      </c>
      <c r="B10" s="3">
        <v>80</v>
      </c>
      <c r="C10" s="3" t="s">
        <v>192</v>
      </c>
      <c r="D10" s="8">
        <v>0.04</v>
      </c>
    </row>
    <row r="11" spans="1:4" x14ac:dyDescent="0.2">
      <c r="A11" s="3">
        <v>42</v>
      </c>
      <c r="B11" s="3">
        <v>100</v>
      </c>
      <c r="C11" s="3" t="s">
        <v>192</v>
      </c>
      <c r="D11" s="8">
        <v>1.7999999999999999E-2</v>
      </c>
    </row>
    <row r="12" spans="1:4" x14ac:dyDescent="0.2">
      <c r="A12" s="13">
        <v>48</v>
      </c>
      <c r="B12" s="13">
        <v>30</v>
      </c>
      <c r="C12" s="13" t="s">
        <v>192</v>
      </c>
      <c r="D12" s="14">
        <v>1.4E-2</v>
      </c>
    </row>
    <row r="13" spans="1:4" x14ac:dyDescent="0.2">
      <c r="A13" s="13">
        <v>48</v>
      </c>
      <c r="B13" s="13">
        <v>50</v>
      </c>
      <c r="C13" s="13" t="s">
        <v>192</v>
      </c>
      <c r="D13" s="14">
        <v>2.9000000000000001E-2</v>
      </c>
    </row>
    <row r="14" spans="1:4" x14ac:dyDescent="0.2">
      <c r="A14" s="3">
        <v>48</v>
      </c>
      <c r="B14" s="3">
        <v>65</v>
      </c>
      <c r="C14" s="3" t="s">
        <v>192</v>
      </c>
      <c r="D14" s="8">
        <v>0.03</v>
      </c>
    </row>
    <row r="15" spans="1:4" x14ac:dyDescent="0.2">
      <c r="A15" s="3">
        <v>48</v>
      </c>
      <c r="B15" s="3">
        <v>70</v>
      </c>
      <c r="C15" s="3" t="s">
        <v>192</v>
      </c>
      <c r="D15" s="8">
        <v>3.3000000000000002E-2</v>
      </c>
    </row>
    <row r="16" spans="1:4" x14ac:dyDescent="0.2">
      <c r="A16" s="3">
        <v>48</v>
      </c>
      <c r="B16" s="3">
        <v>75</v>
      </c>
      <c r="C16" s="3" t="s">
        <v>192</v>
      </c>
      <c r="D16" s="8">
        <v>3.6999999999999998E-2</v>
      </c>
    </row>
    <row r="17" spans="1:4" x14ac:dyDescent="0.2">
      <c r="A17" s="3">
        <v>48</v>
      </c>
      <c r="B17" s="3">
        <v>80</v>
      </c>
      <c r="C17" s="3" t="s">
        <v>192</v>
      </c>
      <c r="D17" s="8">
        <v>4.2000000000000003E-2</v>
      </c>
    </row>
    <row r="18" spans="1:4" x14ac:dyDescent="0.2">
      <c r="A18" s="3">
        <v>48</v>
      </c>
      <c r="B18" s="3">
        <v>90</v>
      </c>
      <c r="C18" s="3" t="s">
        <v>192</v>
      </c>
      <c r="D18" s="8">
        <v>4.9000000000000002E-2</v>
      </c>
    </row>
    <row r="19" spans="1:4" x14ac:dyDescent="0.2">
      <c r="A19" s="3">
        <v>48</v>
      </c>
      <c r="B19" s="3">
        <v>100</v>
      </c>
      <c r="C19" s="3" t="s">
        <v>192</v>
      </c>
      <c r="D19" s="8">
        <v>6.0999999999999999E-2</v>
      </c>
    </row>
    <row r="20" spans="1:4" x14ac:dyDescent="0.2">
      <c r="A20" s="3">
        <v>54</v>
      </c>
      <c r="B20" s="3">
        <v>65</v>
      </c>
      <c r="C20" s="3" t="s">
        <v>192</v>
      </c>
      <c r="D20" s="8">
        <v>3.5999999999999997E-2</v>
      </c>
    </row>
    <row r="21" spans="1:4" x14ac:dyDescent="0.2">
      <c r="A21" s="3">
        <v>60</v>
      </c>
      <c r="B21" s="3">
        <v>40</v>
      </c>
      <c r="C21" s="3" t="s">
        <v>192</v>
      </c>
      <c r="D21" s="8">
        <v>2.9000000000000001E-2</v>
      </c>
    </row>
    <row r="22" spans="1:4" x14ac:dyDescent="0.2">
      <c r="A22" s="3">
        <v>60</v>
      </c>
      <c r="B22" s="3">
        <v>50</v>
      </c>
      <c r="C22" s="3" t="s">
        <v>192</v>
      </c>
      <c r="D22" s="8">
        <v>2.4E-2</v>
      </c>
    </row>
    <row r="23" spans="1:4" x14ac:dyDescent="0.2">
      <c r="A23" s="3">
        <v>60</v>
      </c>
      <c r="B23" s="3">
        <v>60</v>
      </c>
      <c r="C23" s="3" t="s">
        <v>192</v>
      </c>
      <c r="D23" s="8">
        <v>0.03</v>
      </c>
    </row>
    <row r="24" spans="1:4" x14ac:dyDescent="0.2">
      <c r="A24" s="3">
        <v>60</v>
      </c>
      <c r="B24" s="3">
        <v>65</v>
      </c>
      <c r="C24" s="3" t="s">
        <v>192</v>
      </c>
      <c r="D24" s="8">
        <v>3.4000000000000002E-2</v>
      </c>
    </row>
    <row r="25" spans="1:4" x14ac:dyDescent="0.2">
      <c r="A25" s="3">
        <v>60</v>
      </c>
      <c r="B25" s="3">
        <v>70</v>
      </c>
      <c r="C25" s="3" t="s">
        <v>192</v>
      </c>
      <c r="D25" s="8">
        <v>3.6999999999999998E-2</v>
      </c>
    </row>
    <row r="26" spans="1:4" x14ac:dyDescent="0.2">
      <c r="A26" s="3">
        <v>60</v>
      </c>
      <c r="B26" s="3">
        <v>75</v>
      </c>
      <c r="C26" s="3" t="s">
        <v>192</v>
      </c>
      <c r="D26" s="8">
        <v>4.2000000000000003E-2</v>
      </c>
    </row>
    <row r="27" spans="1:4" x14ac:dyDescent="0.2">
      <c r="A27" s="3">
        <v>60</v>
      </c>
      <c r="B27" s="3">
        <v>80</v>
      </c>
      <c r="C27" s="3" t="s">
        <v>192</v>
      </c>
      <c r="D27" s="8">
        <v>4.4999999999999998E-2</v>
      </c>
    </row>
    <row r="28" spans="1:4" x14ac:dyDescent="0.2">
      <c r="A28" s="3">
        <v>60</v>
      </c>
      <c r="B28" s="3">
        <v>85</v>
      </c>
      <c r="C28" s="3" t="s">
        <v>192</v>
      </c>
      <c r="D28" s="8">
        <v>4.4999999999999998E-2</v>
      </c>
    </row>
    <row r="29" spans="1:4" x14ac:dyDescent="0.2">
      <c r="A29" s="3">
        <v>60</v>
      </c>
      <c r="B29" s="3">
        <v>90</v>
      </c>
      <c r="C29" s="3" t="s">
        <v>192</v>
      </c>
      <c r="D29" s="8">
        <v>5.5E-2</v>
      </c>
    </row>
    <row r="30" spans="1:4" x14ac:dyDescent="0.2">
      <c r="A30" s="3">
        <v>60</v>
      </c>
      <c r="B30" s="3">
        <v>95</v>
      </c>
      <c r="C30" s="3" t="s">
        <v>192</v>
      </c>
      <c r="D30" s="8">
        <v>6.3E-2</v>
      </c>
    </row>
    <row r="31" spans="1:4" x14ac:dyDescent="0.2">
      <c r="A31" s="3">
        <v>60</v>
      </c>
      <c r="B31" s="3">
        <v>100</v>
      </c>
      <c r="C31" s="3" t="s">
        <v>192</v>
      </c>
      <c r="D31" s="8">
        <v>6.5000000000000002E-2</v>
      </c>
    </row>
    <row r="32" spans="1:4" x14ac:dyDescent="0.2">
      <c r="A32" s="3">
        <v>60</v>
      </c>
      <c r="B32" s="3">
        <v>110</v>
      </c>
      <c r="C32" s="3" t="s">
        <v>192</v>
      </c>
      <c r="D32" s="8">
        <v>7.8E-2</v>
      </c>
    </row>
    <row r="33" spans="1:4" x14ac:dyDescent="0.2">
      <c r="A33" s="3">
        <v>60</v>
      </c>
      <c r="B33" s="3">
        <v>115</v>
      </c>
      <c r="C33" s="3" t="s">
        <v>192</v>
      </c>
      <c r="D33" s="8">
        <v>0.03</v>
      </c>
    </row>
    <row r="34" spans="1:4" x14ac:dyDescent="0.2">
      <c r="A34" s="3">
        <v>64</v>
      </c>
      <c r="B34" s="3">
        <v>60</v>
      </c>
      <c r="C34" s="3" t="s">
        <v>192</v>
      </c>
      <c r="D34" s="8">
        <v>0.03</v>
      </c>
    </row>
    <row r="35" spans="1:4" x14ac:dyDescent="0.2">
      <c r="A35" s="3">
        <v>64</v>
      </c>
      <c r="B35" s="3">
        <v>75</v>
      </c>
      <c r="C35" s="3" t="s">
        <v>192</v>
      </c>
      <c r="D35" s="8">
        <v>4.2999999999999997E-2</v>
      </c>
    </row>
    <row r="36" spans="1:4" x14ac:dyDescent="0.2">
      <c r="A36" s="3">
        <v>64</v>
      </c>
      <c r="B36" s="3">
        <v>80</v>
      </c>
      <c r="C36" s="3" t="s">
        <v>192</v>
      </c>
      <c r="D36" s="8">
        <v>4.9000000000000002E-2</v>
      </c>
    </row>
    <row r="37" spans="1:4" x14ac:dyDescent="0.2">
      <c r="A37" s="3">
        <v>64</v>
      </c>
      <c r="B37" s="3">
        <v>100</v>
      </c>
      <c r="C37" s="3" t="s">
        <v>192</v>
      </c>
      <c r="D37" s="8">
        <v>6.5000000000000002E-2</v>
      </c>
    </row>
    <row r="38" spans="1:4" x14ac:dyDescent="0.2">
      <c r="A38" s="3">
        <v>67</v>
      </c>
      <c r="B38" s="3">
        <v>50</v>
      </c>
      <c r="C38" s="3" t="s">
        <v>192</v>
      </c>
      <c r="D38" s="8">
        <v>4.2999999999999997E-2</v>
      </c>
    </row>
    <row r="39" spans="1:4" x14ac:dyDescent="0.2">
      <c r="A39" s="3">
        <v>67</v>
      </c>
      <c r="B39" s="3">
        <v>60</v>
      </c>
      <c r="C39" s="3" t="s">
        <v>192</v>
      </c>
      <c r="D39" s="8">
        <v>3.3000000000000002E-2</v>
      </c>
    </row>
    <row r="40" spans="1:4" x14ac:dyDescent="0.2">
      <c r="A40" s="3">
        <v>70</v>
      </c>
      <c r="B40" s="3">
        <v>60</v>
      </c>
      <c r="C40" s="3" t="s">
        <v>192</v>
      </c>
      <c r="D40" s="8">
        <v>4.1000000000000002E-2</v>
      </c>
    </row>
    <row r="41" spans="1:4" x14ac:dyDescent="0.2">
      <c r="A41" s="3">
        <v>70</v>
      </c>
      <c r="B41" s="3">
        <v>100</v>
      </c>
      <c r="C41" s="3" t="s">
        <v>192</v>
      </c>
      <c r="D41" s="8">
        <v>7.5999999999999998E-2</v>
      </c>
    </row>
    <row r="42" spans="1:4" x14ac:dyDescent="0.2">
      <c r="A42" s="3">
        <v>76</v>
      </c>
      <c r="B42" s="3">
        <v>40</v>
      </c>
      <c r="C42" s="3" t="s">
        <v>192</v>
      </c>
      <c r="D42" s="8">
        <v>2.4E-2</v>
      </c>
    </row>
    <row r="43" spans="1:4" x14ac:dyDescent="0.2">
      <c r="A43" s="3">
        <v>76</v>
      </c>
      <c r="B43" s="3">
        <v>50</v>
      </c>
      <c r="C43" s="3" t="s">
        <v>192</v>
      </c>
      <c r="D43" s="8">
        <v>0.03</v>
      </c>
    </row>
    <row r="44" spans="1:4" x14ac:dyDescent="0.2">
      <c r="A44" s="3">
        <v>76</v>
      </c>
      <c r="B44" s="3">
        <v>60</v>
      </c>
      <c r="C44" s="3" t="s">
        <v>192</v>
      </c>
      <c r="D44" s="8">
        <v>3.5999999999999997E-2</v>
      </c>
    </row>
    <row r="45" spans="1:4" x14ac:dyDescent="0.2">
      <c r="A45" s="3">
        <v>76</v>
      </c>
      <c r="B45" s="3">
        <v>65</v>
      </c>
      <c r="C45" s="3" t="s">
        <v>192</v>
      </c>
      <c r="D45" s="8">
        <v>4.2000000000000003E-2</v>
      </c>
    </row>
    <row r="46" spans="1:4" x14ac:dyDescent="0.2">
      <c r="A46" s="3">
        <v>76</v>
      </c>
      <c r="B46" s="3">
        <v>70</v>
      </c>
      <c r="C46" s="3" t="s">
        <v>192</v>
      </c>
      <c r="D46" s="8">
        <v>4.3999999999999997E-2</v>
      </c>
    </row>
    <row r="47" spans="1:4" x14ac:dyDescent="0.2">
      <c r="A47" s="3">
        <v>76</v>
      </c>
      <c r="B47" s="3">
        <v>75</v>
      </c>
      <c r="C47" s="3" t="s">
        <v>192</v>
      </c>
      <c r="D47" s="8">
        <v>4.9000000000000002E-2</v>
      </c>
    </row>
    <row r="48" spans="1:4" x14ac:dyDescent="0.2">
      <c r="A48" s="3">
        <v>76</v>
      </c>
      <c r="B48" s="3">
        <v>80</v>
      </c>
      <c r="C48" s="3" t="s">
        <v>192</v>
      </c>
      <c r="D48" s="8">
        <v>5.2999999999999999E-2</v>
      </c>
    </row>
    <row r="49" spans="1:4" x14ac:dyDescent="0.2">
      <c r="A49" s="3">
        <v>76</v>
      </c>
      <c r="B49" s="3">
        <v>90</v>
      </c>
      <c r="C49" s="3" t="s">
        <v>192</v>
      </c>
      <c r="D49" s="8">
        <v>6.5000000000000002E-2</v>
      </c>
    </row>
    <row r="50" spans="1:4" x14ac:dyDescent="0.2">
      <c r="A50" s="3">
        <v>76</v>
      </c>
      <c r="B50" s="3">
        <v>100</v>
      </c>
      <c r="C50" s="3" t="s">
        <v>192</v>
      </c>
      <c r="D50" s="8">
        <v>7.8E-2</v>
      </c>
    </row>
    <row r="51" spans="1:4" x14ac:dyDescent="0.2">
      <c r="A51" s="3">
        <v>76</v>
      </c>
      <c r="B51" s="3">
        <v>120</v>
      </c>
      <c r="C51" s="3" t="s">
        <v>192</v>
      </c>
      <c r="D51" s="8">
        <v>0.109</v>
      </c>
    </row>
    <row r="52" spans="1:4" x14ac:dyDescent="0.2">
      <c r="A52" s="3">
        <v>83</v>
      </c>
      <c r="B52" s="3">
        <v>50</v>
      </c>
      <c r="C52" s="3" t="s">
        <v>192</v>
      </c>
      <c r="D52" s="8">
        <v>3.1E-2</v>
      </c>
    </row>
    <row r="53" spans="1:4" x14ac:dyDescent="0.2">
      <c r="A53" s="3">
        <v>83</v>
      </c>
      <c r="B53" s="3">
        <v>60</v>
      </c>
      <c r="C53" s="3" t="s">
        <v>192</v>
      </c>
      <c r="D53" s="8">
        <v>0.04</v>
      </c>
    </row>
    <row r="54" spans="1:4" x14ac:dyDescent="0.2">
      <c r="A54" s="3">
        <v>83</v>
      </c>
      <c r="B54" s="3">
        <v>80</v>
      </c>
      <c r="C54" s="3" t="s">
        <v>192</v>
      </c>
      <c r="D54" s="8">
        <v>6.2E-2</v>
      </c>
    </row>
    <row r="55" spans="1:4" x14ac:dyDescent="0.2">
      <c r="A55" s="3">
        <v>83</v>
      </c>
      <c r="B55" s="3">
        <v>90</v>
      </c>
      <c r="C55" s="3" t="s">
        <v>192</v>
      </c>
      <c r="D55" s="8">
        <v>6.5000000000000002E-2</v>
      </c>
    </row>
    <row r="56" spans="1:4" x14ac:dyDescent="0.2">
      <c r="A56" s="3">
        <v>83</v>
      </c>
      <c r="B56" s="3">
        <v>100</v>
      </c>
      <c r="C56" s="3" t="s">
        <v>192</v>
      </c>
      <c r="D56" s="8">
        <v>7.8E-2</v>
      </c>
    </row>
    <row r="57" spans="1:4" x14ac:dyDescent="0.2">
      <c r="A57" s="3">
        <v>89</v>
      </c>
      <c r="B57" s="3">
        <v>25</v>
      </c>
      <c r="C57" s="3" t="s">
        <v>192</v>
      </c>
      <c r="D57" s="8">
        <v>1.7999999999999999E-2</v>
      </c>
    </row>
    <row r="58" spans="1:4" x14ac:dyDescent="0.2">
      <c r="A58" s="3">
        <v>89</v>
      </c>
      <c r="B58" s="3">
        <v>30</v>
      </c>
      <c r="C58" s="3" t="s">
        <v>192</v>
      </c>
      <c r="D58" s="8">
        <v>2.9000000000000001E-2</v>
      </c>
    </row>
    <row r="59" spans="1:4" x14ac:dyDescent="0.2">
      <c r="A59" s="3">
        <v>89</v>
      </c>
      <c r="B59" s="3">
        <v>40</v>
      </c>
      <c r="C59" s="3" t="s">
        <v>192</v>
      </c>
      <c r="D59" s="8">
        <v>2.7E-2</v>
      </c>
    </row>
    <row r="60" spans="1:4" x14ac:dyDescent="0.2">
      <c r="A60" s="3">
        <v>89</v>
      </c>
      <c r="B60" s="3">
        <v>50</v>
      </c>
      <c r="C60" s="3" t="s">
        <v>192</v>
      </c>
      <c r="D60" s="8">
        <v>3.3000000000000002E-2</v>
      </c>
    </row>
    <row r="61" spans="1:4" x14ac:dyDescent="0.2">
      <c r="A61" s="3">
        <v>89</v>
      </c>
      <c r="B61" s="3">
        <v>55</v>
      </c>
      <c r="C61" s="3" t="s">
        <v>192</v>
      </c>
      <c r="D61" s="8">
        <v>3.6999999999999998E-2</v>
      </c>
    </row>
    <row r="62" spans="1:4" x14ac:dyDescent="0.2">
      <c r="A62" s="3">
        <v>89</v>
      </c>
      <c r="B62" s="3">
        <v>60</v>
      </c>
      <c r="C62" s="3" t="s">
        <v>192</v>
      </c>
      <c r="D62" s="8">
        <v>4.2000000000000003E-2</v>
      </c>
    </row>
    <row r="63" spans="1:4" x14ac:dyDescent="0.2">
      <c r="A63" s="3">
        <v>89</v>
      </c>
      <c r="B63" s="3">
        <v>65</v>
      </c>
      <c r="C63" s="3" t="s">
        <v>192</v>
      </c>
      <c r="D63" s="8">
        <v>4.3999999999999997E-2</v>
      </c>
    </row>
    <row r="64" spans="1:4" x14ac:dyDescent="0.2">
      <c r="A64" s="3">
        <v>89</v>
      </c>
      <c r="B64" s="3">
        <v>70</v>
      </c>
      <c r="C64" s="3" t="s">
        <v>192</v>
      </c>
      <c r="D64" s="8">
        <v>4.9000000000000002E-2</v>
      </c>
    </row>
    <row r="65" spans="1:4" x14ac:dyDescent="0.2">
      <c r="A65" s="3">
        <v>89</v>
      </c>
      <c r="B65" s="3">
        <v>75</v>
      </c>
      <c r="C65" s="3" t="s">
        <v>192</v>
      </c>
      <c r="D65" s="8">
        <v>5.2999999999999999E-2</v>
      </c>
    </row>
    <row r="66" spans="1:4" x14ac:dyDescent="0.2">
      <c r="A66" s="3">
        <v>89</v>
      </c>
      <c r="B66" s="3">
        <v>80</v>
      </c>
      <c r="C66" s="3" t="s">
        <v>192</v>
      </c>
      <c r="D66" s="8">
        <v>6.2E-2</v>
      </c>
    </row>
    <row r="67" spans="1:4" x14ac:dyDescent="0.2">
      <c r="A67" s="3">
        <v>89</v>
      </c>
      <c r="B67" s="3">
        <v>85</v>
      </c>
      <c r="C67" s="3" t="s">
        <v>192</v>
      </c>
      <c r="D67" s="8">
        <v>6.5000000000000002E-2</v>
      </c>
    </row>
    <row r="68" spans="1:4" x14ac:dyDescent="0.2">
      <c r="A68" s="3">
        <v>89</v>
      </c>
      <c r="B68" s="3">
        <v>90</v>
      </c>
      <c r="C68" s="3" t="s">
        <v>192</v>
      </c>
      <c r="D68" s="8">
        <v>7.5999999999999998E-2</v>
      </c>
    </row>
    <row r="69" spans="1:4" x14ac:dyDescent="0.2">
      <c r="A69" s="3">
        <v>89</v>
      </c>
      <c r="B69" s="3">
        <v>95</v>
      </c>
      <c r="C69" s="3" t="s">
        <v>192</v>
      </c>
      <c r="D69" s="8">
        <v>7.8E-2</v>
      </c>
    </row>
    <row r="70" spans="1:4" x14ac:dyDescent="0.2">
      <c r="A70" s="3">
        <v>89</v>
      </c>
      <c r="B70" s="3">
        <v>100</v>
      </c>
      <c r="C70" s="3" t="s">
        <v>192</v>
      </c>
      <c r="D70" s="8">
        <v>7.9000000000000001E-2</v>
      </c>
    </row>
    <row r="71" spans="1:4" x14ac:dyDescent="0.2">
      <c r="A71" s="3">
        <v>89</v>
      </c>
      <c r="B71" s="3">
        <v>105</v>
      </c>
      <c r="C71" s="3" t="s">
        <v>192</v>
      </c>
      <c r="D71" s="8">
        <v>8.8999999999999996E-2</v>
      </c>
    </row>
    <row r="72" spans="1:4" x14ac:dyDescent="0.2">
      <c r="A72" s="3">
        <v>89</v>
      </c>
      <c r="B72" s="3">
        <v>110</v>
      </c>
      <c r="C72" s="3" t="s">
        <v>192</v>
      </c>
      <c r="D72" s="8">
        <v>0.109</v>
      </c>
    </row>
    <row r="73" spans="1:4" x14ac:dyDescent="0.2">
      <c r="A73" s="3">
        <v>89</v>
      </c>
      <c r="B73" s="3">
        <v>115</v>
      </c>
      <c r="C73" s="3" t="s">
        <v>192</v>
      </c>
      <c r="D73" s="8">
        <v>0.109</v>
      </c>
    </row>
    <row r="74" spans="1:4" x14ac:dyDescent="0.2">
      <c r="A74" s="3">
        <v>89</v>
      </c>
      <c r="B74" s="3">
        <v>120</v>
      </c>
      <c r="C74" s="3" t="s">
        <v>192</v>
      </c>
      <c r="D74" s="8">
        <v>0.109</v>
      </c>
    </row>
    <row r="75" spans="1:4" x14ac:dyDescent="0.2">
      <c r="A75" s="3">
        <v>102</v>
      </c>
      <c r="B75" s="3">
        <v>40</v>
      </c>
      <c r="C75" s="3" t="s">
        <v>192</v>
      </c>
      <c r="D75" s="8">
        <v>0.03</v>
      </c>
    </row>
    <row r="76" spans="1:4" x14ac:dyDescent="0.2">
      <c r="A76" s="3">
        <v>102</v>
      </c>
      <c r="B76" s="3">
        <v>50</v>
      </c>
      <c r="C76" s="3" t="s">
        <v>192</v>
      </c>
      <c r="D76" s="8">
        <v>0.04</v>
      </c>
    </row>
    <row r="77" spans="1:4" x14ac:dyDescent="0.2">
      <c r="A77" s="3">
        <v>102</v>
      </c>
      <c r="B77" s="3">
        <v>55</v>
      </c>
      <c r="C77" s="3" t="s">
        <v>192</v>
      </c>
      <c r="D77" s="8">
        <v>4.2000000000000003E-2</v>
      </c>
    </row>
    <row r="78" spans="1:4" x14ac:dyDescent="0.2">
      <c r="A78" s="3">
        <v>102</v>
      </c>
      <c r="B78" s="3">
        <v>60</v>
      </c>
      <c r="C78" s="3" t="s">
        <v>192</v>
      </c>
      <c r="D78" s="8">
        <v>4.9000000000000002E-2</v>
      </c>
    </row>
    <row r="79" spans="1:4" x14ac:dyDescent="0.2">
      <c r="A79" s="3">
        <v>102</v>
      </c>
      <c r="B79" s="3">
        <v>65</v>
      </c>
      <c r="C79" s="3" t="s">
        <v>192</v>
      </c>
      <c r="D79" s="8">
        <v>5.2999999999999999E-2</v>
      </c>
    </row>
    <row r="80" spans="1:4" x14ac:dyDescent="0.2">
      <c r="A80" s="3">
        <v>102</v>
      </c>
      <c r="B80" s="3">
        <v>70</v>
      </c>
      <c r="C80" s="3" t="s">
        <v>192</v>
      </c>
      <c r="D80" s="8">
        <v>5.5E-2</v>
      </c>
    </row>
    <row r="81" spans="1:4" x14ac:dyDescent="0.2">
      <c r="A81" s="3">
        <v>102</v>
      </c>
      <c r="B81" s="3">
        <v>75</v>
      </c>
      <c r="C81" s="3" t="s">
        <v>192</v>
      </c>
      <c r="D81" s="8">
        <v>6.5000000000000002E-2</v>
      </c>
    </row>
    <row r="82" spans="1:4" x14ac:dyDescent="0.2">
      <c r="A82" s="3">
        <v>102</v>
      </c>
      <c r="B82" s="3">
        <v>80</v>
      </c>
      <c r="C82" s="3" t="s">
        <v>192</v>
      </c>
      <c r="D82" s="8">
        <v>6.5000000000000002E-2</v>
      </c>
    </row>
    <row r="83" spans="1:4" x14ac:dyDescent="0.2">
      <c r="A83" s="3">
        <v>102</v>
      </c>
      <c r="B83" s="3">
        <v>90</v>
      </c>
      <c r="C83" s="3" t="s">
        <v>192</v>
      </c>
      <c r="D83" s="8">
        <v>7.8E-2</v>
      </c>
    </row>
    <row r="84" spans="1:4" x14ac:dyDescent="0.2">
      <c r="A84" s="3">
        <v>102</v>
      </c>
      <c r="B84" s="3">
        <v>100</v>
      </c>
      <c r="C84" s="3" t="s">
        <v>192</v>
      </c>
      <c r="D84" s="8">
        <v>8.8999999999999996E-2</v>
      </c>
    </row>
    <row r="85" spans="1:4" x14ac:dyDescent="0.2">
      <c r="A85" s="3">
        <v>102</v>
      </c>
      <c r="B85" s="3">
        <v>115</v>
      </c>
      <c r="C85" s="3" t="s">
        <v>192</v>
      </c>
      <c r="D85" s="8">
        <v>0.109</v>
      </c>
    </row>
    <row r="86" spans="1:4" x14ac:dyDescent="0.2">
      <c r="A86" s="3">
        <v>108</v>
      </c>
      <c r="B86" s="3">
        <v>25</v>
      </c>
      <c r="C86" s="3" t="s">
        <v>192</v>
      </c>
      <c r="D86" s="8">
        <v>2.4E-2</v>
      </c>
    </row>
    <row r="87" spans="1:4" x14ac:dyDescent="0.2">
      <c r="A87" s="3">
        <v>108</v>
      </c>
      <c r="B87" s="3">
        <v>40</v>
      </c>
      <c r="C87" s="3" t="s">
        <v>192</v>
      </c>
      <c r="D87" s="8">
        <v>3.3000000000000002E-2</v>
      </c>
    </row>
    <row r="88" spans="1:4" x14ac:dyDescent="0.2">
      <c r="A88" s="3">
        <v>108</v>
      </c>
      <c r="B88" s="3">
        <v>50</v>
      </c>
      <c r="C88" s="3" t="s">
        <v>192</v>
      </c>
      <c r="D88" s="8">
        <v>4.2000000000000003E-2</v>
      </c>
    </row>
    <row r="89" spans="1:4" x14ac:dyDescent="0.2">
      <c r="A89" s="3">
        <v>108</v>
      </c>
      <c r="B89" s="3">
        <v>60</v>
      </c>
      <c r="C89" s="3" t="s">
        <v>192</v>
      </c>
      <c r="D89" s="8">
        <v>4.9000000000000002E-2</v>
      </c>
    </row>
    <row r="90" spans="1:4" x14ac:dyDescent="0.2">
      <c r="A90" s="3">
        <v>108</v>
      </c>
      <c r="B90" s="3">
        <v>70</v>
      </c>
      <c r="C90" s="3" t="s">
        <v>192</v>
      </c>
      <c r="D90" s="8">
        <v>6.0999999999999999E-2</v>
      </c>
    </row>
    <row r="91" spans="1:4" x14ac:dyDescent="0.2">
      <c r="A91" s="3">
        <v>108</v>
      </c>
      <c r="B91" s="3">
        <v>80</v>
      </c>
      <c r="C91" s="3" t="s">
        <v>192</v>
      </c>
      <c r="D91" s="8">
        <v>6.9000000000000006E-2</v>
      </c>
    </row>
    <row r="92" spans="1:4" x14ac:dyDescent="0.2">
      <c r="A92" s="3">
        <v>108</v>
      </c>
      <c r="B92" s="3">
        <v>90</v>
      </c>
      <c r="C92" s="3" t="s">
        <v>192</v>
      </c>
      <c r="D92" s="8">
        <v>7.9000000000000001E-2</v>
      </c>
    </row>
    <row r="93" spans="1:4" x14ac:dyDescent="0.2">
      <c r="A93" s="3">
        <v>108</v>
      </c>
      <c r="B93" s="3">
        <v>100</v>
      </c>
      <c r="C93" s="3" t="s">
        <v>192</v>
      </c>
      <c r="D93" s="8">
        <v>0.109</v>
      </c>
    </row>
    <row r="94" spans="1:4" x14ac:dyDescent="0.2">
      <c r="A94" s="3">
        <v>114</v>
      </c>
      <c r="B94" s="3">
        <v>25</v>
      </c>
      <c r="C94" s="3" t="s">
        <v>192</v>
      </c>
      <c r="D94" s="8">
        <v>2.5999999999999999E-2</v>
      </c>
    </row>
    <row r="95" spans="1:4" x14ac:dyDescent="0.2">
      <c r="A95" s="3">
        <v>114</v>
      </c>
      <c r="B95" s="3">
        <v>30</v>
      </c>
      <c r="C95" s="3" t="s">
        <v>192</v>
      </c>
      <c r="D95" s="8">
        <v>0.03</v>
      </c>
    </row>
    <row r="96" spans="1:4" x14ac:dyDescent="0.2">
      <c r="A96" s="3">
        <v>114</v>
      </c>
      <c r="B96" s="3">
        <v>40</v>
      </c>
      <c r="C96" s="3" t="s">
        <v>192</v>
      </c>
      <c r="D96" s="8">
        <v>3.5999999999999997E-2</v>
      </c>
    </row>
    <row r="97" spans="1:4" x14ac:dyDescent="0.2">
      <c r="A97" s="3">
        <v>114</v>
      </c>
      <c r="B97" s="3">
        <v>50</v>
      </c>
      <c r="C97" s="3" t="s">
        <v>192</v>
      </c>
      <c r="D97" s="8">
        <v>4.2999999999999997E-2</v>
      </c>
    </row>
    <row r="98" spans="1:4" x14ac:dyDescent="0.2">
      <c r="A98" s="3">
        <v>114</v>
      </c>
      <c r="B98" s="3">
        <v>55</v>
      </c>
      <c r="C98" s="3" t="s">
        <v>192</v>
      </c>
      <c r="D98" s="8">
        <v>4.9000000000000002E-2</v>
      </c>
    </row>
    <row r="99" spans="1:4" x14ac:dyDescent="0.2">
      <c r="A99" s="3">
        <v>114</v>
      </c>
      <c r="B99" s="3">
        <v>60</v>
      </c>
      <c r="C99" s="3" t="s">
        <v>192</v>
      </c>
      <c r="D99" s="8">
        <v>5.2999999999999999E-2</v>
      </c>
    </row>
    <row r="100" spans="1:4" x14ac:dyDescent="0.2">
      <c r="A100" s="3">
        <v>114</v>
      </c>
      <c r="B100" s="3">
        <v>65</v>
      </c>
      <c r="C100" s="3" t="s">
        <v>192</v>
      </c>
      <c r="D100" s="8">
        <v>6.0999999999999999E-2</v>
      </c>
    </row>
    <row r="101" spans="1:4" x14ac:dyDescent="0.2">
      <c r="A101" s="3">
        <v>114</v>
      </c>
      <c r="B101" s="3">
        <v>70</v>
      </c>
      <c r="C101" s="3" t="s">
        <v>192</v>
      </c>
      <c r="D101" s="8">
        <v>6.5000000000000002E-2</v>
      </c>
    </row>
    <row r="102" spans="1:4" x14ac:dyDescent="0.2">
      <c r="A102" s="3">
        <v>114</v>
      </c>
      <c r="B102" s="3">
        <v>75</v>
      </c>
      <c r="C102" s="3" t="s">
        <v>192</v>
      </c>
      <c r="D102" s="8">
        <v>6.5000000000000002E-2</v>
      </c>
    </row>
    <row r="103" spans="1:4" x14ac:dyDescent="0.2">
      <c r="A103" s="3">
        <v>114</v>
      </c>
      <c r="B103" s="3">
        <v>80</v>
      </c>
      <c r="C103" s="3" t="s">
        <v>192</v>
      </c>
      <c r="D103" s="8">
        <v>7.5999999999999998E-2</v>
      </c>
    </row>
    <row r="104" spans="1:4" x14ac:dyDescent="0.2">
      <c r="A104" s="3">
        <v>114</v>
      </c>
      <c r="B104" s="3">
        <v>85</v>
      </c>
      <c r="C104" s="3" t="s">
        <v>192</v>
      </c>
      <c r="D104" s="8">
        <v>8.2000000000000003E-2</v>
      </c>
    </row>
    <row r="105" spans="1:4" x14ac:dyDescent="0.2">
      <c r="A105" s="3">
        <v>114</v>
      </c>
      <c r="B105" s="3">
        <v>90</v>
      </c>
      <c r="C105" s="3" t="s">
        <v>192</v>
      </c>
      <c r="D105" s="8">
        <v>8.2000000000000003E-2</v>
      </c>
    </row>
    <row r="106" spans="1:4" x14ac:dyDescent="0.2">
      <c r="A106" s="3">
        <v>114</v>
      </c>
      <c r="B106" s="3">
        <v>95</v>
      </c>
      <c r="C106" s="3" t="s">
        <v>192</v>
      </c>
      <c r="D106" s="8">
        <v>0.109</v>
      </c>
    </row>
    <row r="107" spans="1:4" x14ac:dyDescent="0.2">
      <c r="A107" s="3">
        <v>114</v>
      </c>
      <c r="B107" s="3">
        <v>100</v>
      </c>
      <c r="C107" s="3" t="s">
        <v>192</v>
      </c>
      <c r="D107" s="8">
        <v>0.109</v>
      </c>
    </row>
    <row r="108" spans="1:4" x14ac:dyDescent="0.2">
      <c r="A108" s="3">
        <v>114</v>
      </c>
      <c r="B108" s="3">
        <v>110</v>
      </c>
      <c r="C108" s="3" t="s">
        <v>192</v>
      </c>
      <c r="D108" s="8">
        <v>0.109</v>
      </c>
    </row>
    <row r="109" spans="1:4" x14ac:dyDescent="0.2">
      <c r="A109" s="3">
        <v>114</v>
      </c>
      <c r="B109" s="3">
        <v>115</v>
      </c>
      <c r="C109" s="3" t="s">
        <v>192</v>
      </c>
      <c r="D109" s="8">
        <v>0.13500000000000001</v>
      </c>
    </row>
    <row r="110" spans="1:4" x14ac:dyDescent="0.2">
      <c r="A110" s="3">
        <v>114</v>
      </c>
      <c r="B110" s="3">
        <v>120</v>
      </c>
      <c r="C110" s="3" t="s">
        <v>192</v>
      </c>
      <c r="D110" s="8">
        <v>0.13500000000000001</v>
      </c>
    </row>
    <row r="111" spans="1:4" x14ac:dyDescent="0.2">
      <c r="A111" s="3">
        <v>114</v>
      </c>
      <c r="B111" s="3">
        <v>125</v>
      </c>
      <c r="C111" s="3" t="s">
        <v>192</v>
      </c>
      <c r="D111" s="8">
        <v>0.13900000000000001</v>
      </c>
    </row>
    <row r="112" spans="1:4" x14ac:dyDescent="0.2">
      <c r="A112" s="3">
        <v>114</v>
      </c>
      <c r="B112" s="3">
        <v>130</v>
      </c>
      <c r="C112" s="3" t="s">
        <v>192</v>
      </c>
      <c r="D112" s="8">
        <v>0.14299999999999999</v>
      </c>
    </row>
    <row r="113" spans="1:4" x14ac:dyDescent="0.2">
      <c r="A113" s="3">
        <v>121</v>
      </c>
      <c r="B113" s="3">
        <v>30</v>
      </c>
      <c r="C113" s="3" t="s">
        <v>192</v>
      </c>
      <c r="D113" s="8">
        <v>3.7999999999999999E-2</v>
      </c>
    </row>
    <row r="114" spans="1:4" x14ac:dyDescent="0.2">
      <c r="A114" s="3">
        <v>121</v>
      </c>
      <c r="B114" s="3">
        <v>40</v>
      </c>
      <c r="C114" s="3" t="s">
        <v>192</v>
      </c>
      <c r="D114" s="8">
        <v>3.7999999999999999E-2</v>
      </c>
    </row>
    <row r="115" spans="1:4" x14ac:dyDescent="0.2">
      <c r="A115" s="3">
        <v>121</v>
      </c>
      <c r="B115" s="3">
        <v>50</v>
      </c>
      <c r="C115" s="3" t="s">
        <v>192</v>
      </c>
      <c r="D115" s="8">
        <v>4.2000000000000003E-2</v>
      </c>
    </row>
    <row r="116" spans="1:4" x14ac:dyDescent="0.2">
      <c r="A116" s="3">
        <v>121</v>
      </c>
      <c r="B116" s="3">
        <v>60</v>
      </c>
      <c r="C116" s="3" t="s">
        <v>192</v>
      </c>
      <c r="D116" s="8">
        <v>6.2E-2</v>
      </c>
    </row>
    <row r="117" spans="1:4" x14ac:dyDescent="0.2">
      <c r="A117" s="3">
        <v>121</v>
      </c>
      <c r="B117" s="3">
        <v>70</v>
      </c>
      <c r="C117" s="3" t="s">
        <v>192</v>
      </c>
      <c r="D117" s="8">
        <v>6.5000000000000002E-2</v>
      </c>
    </row>
    <row r="118" spans="1:4" x14ac:dyDescent="0.2">
      <c r="A118" s="3">
        <v>121</v>
      </c>
      <c r="B118" s="3">
        <v>75</v>
      </c>
      <c r="C118" s="3" t="s">
        <v>192</v>
      </c>
      <c r="D118" s="8">
        <v>7.4999999999999997E-2</v>
      </c>
    </row>
    <row r="119" spans="1:4" x14ac:dyDescent="0.2">
      <c r="A119" s="3">
        <v>121</v>
      </c>
      <c r="B119" s="3">
        <v>80</v>
      </c>
      <c r="C119" s="3" t="s">
        <v>192</v>
      </c>
      <c r="D119" s="8">
        <v>7.8E-2</v>
      </c>
    </row>
    <row r="120" spans="1:4" x14ac:dyDescent="0.2">
      <c r="A120" s="3">
        <v>121</v>
      </c>
      <c r="B120" s="3">
        <v>90</v>
      </c>
      <c r="C120" s="3" t="s">
        <v>192</v>
      </c>
      <c r="D120" s="8">
        <v>0.109</v>
      </c>
    </row>
    <row r="121" spans="1:4" x14ac:dyDescent="0.2">
      <c r="A121" s="3">
        <v>121</v>
      </c>
      <c r="B121" s="3">
        <v>100</v>
      </c>
      <c r="C121" s="3" t="s">
        <v>192</v>
      </c>
      <c r="D121" s="8">
        <v>0.109</v>
      </c>
    </row>
    <row r="122" spans="1:4" x14ac:dyDescent="0.2">
      <c r="A122" s="3">
        <v>127</v>
      </c>
      <c r="B122" s="3">
        <v>30</v>
      </c>
      <c r="C122" s="3" t="s">
        <v>192</v>
      </c>
      <c r="D122" s="8">
        <v>3.3000000000000002E-2</v>
      </c>
    </row>
    <row r="123" spans="1:4" x14ac:dyDescent="0.2">
      <c r="A123" s="3">
        <v>127</v>
      </c>
      <c r="B123" s="3">
        <v>40</v>
      </c>
      <c r="C123" s="3" t="s">
        <v>192</v>
      </c>
      <c r="D123" s="8">
        <v>4.2000000000000003E-2</v>
      </c>
    </row>
    <row r="124" spans="1:4" x14ac:dyDescent="0.2">
      <c r="A124" s="3">
        <v>127</v>
      </c>
      <c r="B124" s="3">
        <v>50</v>
      </c>
      <c r="C124" s="3" t="s">
        <v>192</v>
      </c>
      <c r="D124" s="8">
        <v>4.9000000000000002E-2</v>
      </c>
    </row>
    <row r="125" spans="1:4" x14ac:dyDescent="0.2">
      <c r="A125" s="3">
        <v>127</v>
      </c>
      <c r="B125" s="3">
        <v>55</v>
      </c>
      <c r="C125" s="3" t="s">
        <v>192</v>
      </c>
      <c r="D125" s="8">
        <v>5.2999999999999999E-2</v>
      </c>
    </row>
    <row r="126" spans="1:4" x14ac:dyDescent="0.2">
      <c r="A126" s="3">
        <v>127</v>
      </c>
      <c r="B126" s="3">
        <v>60</v>
      </c>
      <c r="C126" s="3" t="s">
        <v>192</v>
      </c>
      <c r="D126" s="8">
        <v>6.0999999999999999E-2</v>
      </c>
    </row>
    <row r="127" spans="1:4" x14ac:dyDescent="0.2">
      <c r="A127" s="3">
        <v>127</v>
      </c>
      <c r="B127" s="3">
        <v>65</v>
      </c>
      <c r="C127" s="3" t="s">
        <v>192</v>
      </c>
      <c r="D127" s="8">
        <v>6.9000000000000006E-2</v>
      </c>
    </row>
    <row r="128" spans="1:4" x14ac:dyDescent="0.2">
      <c r="A128" s="3">
        <v>127</v>
      </c>
      <c r="B128" s="3">
        <v>70</v>
      </c>
      <c r="C128" s="3" t="s">
        <v>192</v>
      </c>
      <c r="D128" s="8">
        <v>6.9000000000000006E-2</v>
      </c>
    </row>
    <row r="129" spans="1:4" x14ac:dyDescent="0.2">
      <c r="A129" s="3">
        <v>127</v>
      </c>
      <c r="B129" s="3">
        <v>75</v>
      </c>
      <c r="C129" s="3" t="s">
        <v>192</v>
      </c>
      <c r="D129" s="8">
        <v>7.8E-2</v>
      </c>
    </row>
    <row r="130" spans="1:4" x14ac:dyDescent="0.2">
      <c r="A130" s="3">
        <v>127</v>
      </c>
      <c r="B130" s="3">
        <v>80</v>
      </c>
      <c r="C130" s="3" t="s">
        <v>192</v>
      </c>
      <c r="D130" s="8">
        <v>7.9000000000000001E-2</v>
      </c>
    </row>
    <row r="131" spans="1:4" x14ac:dyDescent="0.2">
      <c r="A131" s="3">
        <v>127</v>
      </c>
      <c r="B131" s="3">
        <v>90</v>
      </c>
      <c r="C131" s="3" t="s">
        <v>192</v>
      </c>
      <c r="D131" s="8">
        <v>0.109</v>
      </c>
    </row>
    <row r="132" spans="1:4" x14ac:dyDescent="0.2">
      <c r="A132" s="3">
        <v>127</v>
      </c>
      <c r="B132" s="3">
        <v>100</v>
      </c>
      <c r="C132" s="3" t="s">
        <v>192</v>
      </c>
      <c r="D132" s="8">
        <v>0.109</v>
      </c>
    </row>
    <row r="133" spans="1:4" x14ac:dyDescent="0.2">
      <c r="A133" s="3">
        <v>127</v>
      </c>
      <c r="B133" s="3">
        <v>120</v>
      </c>
      <c r="C133" s="3" t="s">
        <v>192</v>
      </c>
      <c r="D133" s="8">
        <v>0.14299999999999999</v>
      </c>
    </row>
    <row r="134" spans="1:4" x14ac:dyDescent="0.2">
      <c r="A134" s="3">
        <v>127</v>
      </c>
      <c r="B134" s="3">
        <v>125</v>
      </c>
      <c r="C134" s="3" t="s">
        <v>192</v>
      </c>
      <c r="D134" s="8">
        <v>0.14299999999999999</v>
      </c>
    </row>
    <row r="135" spans="1:4" x14ac:dyDescent="0.2">
      <c r="A135" s="3">
        <v>133</v>
      </c>
      <c r="B135" s="3">
        <v>25</v>
      </c>
      <c r="C135" s="3" t="s">
        <v>192</v>
      </c>
      <c r="D135" s="8">
        <v>3.1E-2</v>
      </c>
    </row>
    <row r="136" spans="1:4" x14ac:dyDescent="0.2">
      <c r="A136" s="3">
        <v>133</v>
      </c>
      <c r="B136" s="3">
        <v>30</v>
      </c>
      <c r="C136" s="3" t="s">
        <v>192</v>
      </c>
      <c r="D136" s="8">
        <v>3.5999999999999997E-2</v>
      </c>
    </row>
    <row r="137" spans="1:4" x14ac:dyDescent="0.2">
      <c r="A137" s="3">
        <v>133</v>
      </c>
      <c r="B137" s="3">
        <v>40</v>
      </c>
      <c r="C137" s="3" t="s">
        <v>192</v>
      </c>
      <c r="D137" s="8">
        <v>4.2000000000000003E-2</v>
      </c>
    </row>
    <row r="138" spans="1:4" x14ac:dyDescent="0.2">
      <c r="A138" s="3">
        <v>133</v>
      </c>
      <c r="B138" s="3">
        <v>50</v>
      </c>
      <c r="C138" s="3" t="s">
        <v>192</v>
      </c>
      <c r="D138" s="8">
        <v>5.2999999999999999E-2</v>
      </c>
    </row>
    <row r="139" spans="1:4" x14ac:dyDescent="0.2">
      <c r="A139" s="3">
        <v>133</v>
      </c>
      <c r="B139" s="3">
        <v>60</v>
      </c>
      <c r="C139" s="3" t="s">
        <v>192</v>
      </c>
      <c r="D139" s="8">
        <v>6.5000000000000002E-2</v>
      </c>
    </row>
    <row r="140" spans="1:4" x14ac:dyDescent="0.2">
      <c r="A140" s="3">
        <v>133</v>
      </c>
      <c r="B140" s="3">
        <v>70</v>
      </c>
      <c r="C140" s="3" t="s">
        <v>192</v>
      </c>
      <c r="D140" s="8">
        <v>7.5999999999999998E-2</v>
      </c>
    </row>
    <row r="141" spans="1:4" x14ac:dyDescent="0.2">
      <c r="A141" s="3">
        <v>133</v>
      </c>
      <c r="B141" s="3">
        <v>80</v>
      </c>
      <c r="C141" s="3" t="s">
        <v>192</v>
      </c>
      <c r="D141" s="8">
        <v>8.2000000000000003E-2</v>
      </c>
    </row>
    <row r="142" spans="1:4" x14ac:dyDescent="0.2">
      <c r="A142" s="3">
        <v>133</v>
      </c>
      <c r="B142" s="3">
        <v>85</v>
      </c>
      <c r="C142" s="3" t="s">
        <v>192</v>
      </c>
      <c r="D142" s="8">
        <v>0.109</v>
      </c>
    </row>
    <row r="143" spans="1:4" x14ac:dyDescent="0.2">
      <c r="A143" s="3">
        <v>133</v>
      </c>
      <c r="B143" s="3">
        <v>90</v>
      </c>
      <c r="C143" s="3" t="s">
        <v>192</v>
      </c>
      <c r="D143" s="8">
        <v>0.109</v>
      </c>
    </row>
    <row r="144" spans="1:4" x14ac:dyDescent="0.2">
      <c r="A144" s="3">
        <v>133</v>
      </c>
      <c r="B144" s="3">
        <v>100</v>
      </c>
      <c r="C144" s="3" t="s">
        <v>192</v>
      </c>
      <c r="D144" s="8">
        <v>0.109</v>
      </c>
    </row>
    <row r="145" spans="1:4" x14ac:dyDescent="0.2">
      <c r="A145" s="3">
        <v>133</v>
      </c>
      <c r="B145" s="3">
        <v>120</v>
      </c>
      <c r="C145" s="3" t="s">
        <v>192</v>
      </c>
      <c r="D145" s="8">
        <v>0.14299999999999999</v>
      </c>
    </row>
    <row r="146" spans="1:4" x14ac:dyDescent="0.2">
      <c r="A146" s="3">
        <v>140</v>
      </c>
      <c r="B146" s="3">
        <v>25</v>
      </c>
      <c r="C146" s="3" t="s">
        <v>192</v>
      </c>
      <c r="D146" s="8">
        <v>3.4000000000000002E-2</v>
      </c>
    </row>
    <row r="147" spans="1:4" x14ac:dyDescent="0.2">
      <c r="A147" s="3">
        <v>140</v>
      </c>
      <c r="B147" s="3">
        <v>30</v>
      </c>
      <c r="C147" s="3" t="s">
        <v>192</v>
      </c>
      <c r="D147" s="8">
        <v>3.6999999999999998E-2</v>
      </c>
    </row>
    <row r="148" spans="1:4" x14ac:dyDescent="0.2">
      <c r="A148" s="3">
        <v>140</v>
      </c>
      <c r="B148" s="3">
        <v>40</v>
      </c>
      <c r="C148" s="3" t="s">
        <v>192</v>
      </c>
      <c r="D148" s="8">
        <v>4.4999999999999998E-2</v>
      </c>
    </row>
    <row r="149" spans="1:4" x14ac:dyDescent="0.2">
      <c r="A149" s="3">
        <v>140</v>
      </c>
      <c r="B149" s="3">
        <v>50</v>
      </c>
      <c r="C149" s="3" t="s">
        <v>192</v>
      </c>
      <c r="D149" s="8">
        <v>5.5E-2</v>
      </c>
    </row>
    <row r="150" spans="1:4" x14ac:dyDescent="0.2">
      <c r="A150" s="3">
        <v>140</v>
      </c>
      <c r="B150" s="3">
        <v>55</v>
      </c>
      <c r="C150" s="3" t="s">
        <v>192</v>
      </c>
      <c r="D150" s="8">
        <v>6.3E-2</v>
      </c>
    </row>
    <row r="151" spans="1:4" x14ac:dyDescent="0.2">
      <c r="A151" s="3">
        <v>140</v>
      </c>
      <c r="B151" s="3">
        <v>60</v>
      </c>
      <c r="C151" s="3" t="s">
        <v>192</v>
      </c>
      <c r="D151" s="8">
        <v>6.9000000000000006E-2</v>
      </c>
    </row>
    <row r="152" spans="1:4" x14ac:dyDescent="0.2">
      <c r="A152" s="3">
        <v>140</v>
      </c>
      <c r="B152" s="3">
        <v>65</v>
      </c>
      <c r="C152" s="3" t="s">
        <v>192</v>
      </c>
      <c r="D152" s="8">
        <v>7.5999999999999998E-2</v>
      </c>
    </row>
    <row r="153" spans="1:4" x14ac:dyDescent="0.2">
      <c r="A153" s="3">
        <v>140</v>
      </c>
      <c r="B153" s="3">
        <v>70</v>
      </c>
      <c r="C153" s="3" t="s">
        <v>192</v>
      </c>
      <c r="D153" s="8">
        <v>7.8E-2</v>
      </c>
    </row>
    <row r="154" spans="1:4" x14ac:dyDescent="0.2">
      <c r="A154" s="3">
        <v>140</v>
      </c>
      <c r="B154" s="3">
        <v>75</v>
      </c>
      <c r="C154" s="3" t="s">
        <v>192</v>
      </c>
      <c r="D154" s="8">
        <v>0.08</v>
      </c>
    </row>
    <row r="155" spans="1:4" x14ac:dyDescent="0.2">
      <c r="A155" s="3">
        <v>140</v>
      </c>
      <c r="B155" s="3">
        <v>80</v>
      </c>
      <c r="C155" s="3" t="s">
        <v>192</v>
      </c>
      <c r="D155" s="8">
        <v>8.8999999999999996E-2</v>
      </c>
    </row>
    <row r="156" spans="1:4" x14ac:dyDescent="0.2">
      <c r="A156" s="3">
        <v>140</v>
      </c>
      <c r="B156" s="3">
        <v>90</v>
      </c>
      <c r="C156" s="3" t="s">
        <v>192</v>
      </c>
      <c r="D156" s="8">
        <v>0.109</v>
      </c>
    </row>
    <row r="157" spans="1:4" x14ac:dyDescent="0.2">
      <c r="A157" s="3">
        <v>140</v>
      </c>
      <c r="B157" s="3">
        <v>100</v>
      </c>
      <c r="C157" s="3" t="s">
        <v>192</v>
      </c>
      <c r="D157" s="8">
        <v>0.109</v>
      </c>
    </row>
    <row r="158" spans="1:4" x14ac:dyDescent="0.2">
      <c r="A158" s="3">
        <v>140</v>
      </c>
      <c r="B158" s="3">
        <v>110</v>
      </c>
      <c r="C158" s="3" t="s">
        <v>192</v>
      </c>
      <c r="D158" s="8">
        <v>0.13900000000000001</v>
      </c>
    </row>
    <row r="159" spans="1:4" x14ac:dyDescent="0.2">
      <c r="A159" s="3">
        <v>140</v>
      </c>
      <c r="B159" s="3">
        <v>115</v>
      </c>
      <c r="C159" s="3" t="s">
        <v>192</v>
      </c>
      <c r="D159" s="8">
        <v>0.14799999999999999</v>
      </c>
    </row>
    <row r="160" spans="1:4" x14ac:dyDescent="0.2">
      <c r="A160" s="3">
        <v>140</v>
      </c>
      <c r="B160" s="3">
        <v>120</v>
      </c>
      <c r="C160" s="3" t="s">
        <v>192</v>
      </c>
      <c r="D160" s="8">
        <v>0.14799999999999999</v>
      </c>
    </row>
    <row r="161" spans="1:4" x14ac:dyDescent="0.2">
      <c r="A161" s="3">
        <v>140</v>
      </c>
      <c r="B161" s="3">
        <v>125</v>
      </c>
      <c r="C161" s="3" t="s">
        <v>192</v>
      </c>
      <c r="D161" s="8">
        <v>0.17699999999999999</v>
      </c>
    </row>
    <row r="162" spans="1:4" x14ac:dyDescent="0.2">
      <c r="A162" s="3">
        <v>140</v>
      </c>
      <c r="B162" s="3">
        <v>140</v>
      </c>
      <c r="C162" s="3" t="s">
        <v>192</v>
      </c>
      <c r="D162" s="8">
        <v>0.183</v>
      </c>
    </row>
    <row r="163" spans="1:4" x14ac:dyDescent="0.2">
      <c r="A163" s="3">
        <v>142</v>
      </c>
      <c r="B163" s="3">
        <v>25</v>
      </c>
      <c r="C163" s="3" t="s">
        <v>192</v>
      </c>
      <c r="D163" s="8">
        <v>3.4000000000000002E-2</v>
      </c>
    </row>
    <row r="164" spans="1:4" x14ac:dyDescent="0.2">
      <c r="A164" s="3">
        <v>142</v>
      </c>
      <c r="B164" s="3">
        <v>30</v>
      </c>
      <c r="C164" s="3" t="s">
        <v>192</v>
      </c>
      <c r="D164" s="8">
        <v>0.04</v>
      </c>
    </row>
    <row r="165" spans="1:4" x14ac:dyDescent="0.2">
      <c r="A165" s="3">
        <v>142</v>
      </c>
      <c r="B165" s="3">
        <v>40</v>
      </c>
      <c r="C165" s="3" t="s">
        <v>192</v>
      </c>
      <c r="D165" s="8">
        <v>4.4999999999999998E-2</v>
      </c>
    </row>
    <row r="166" spans="1:4" x14ac:dyDescent="0.2">
      <c r="A166" s="3">
        <v>142</v>
      </c>
      <c r="B166" s="3">
        <v>50</v>
      </c>
      <c r="C166" s="3" t="s">
        <v>192</v>
      </c>
      <c r="D166" s="8">
        <v>5.5E-2</v>
      </c>
    </row>
    <row r="167" spans="1:4" x14ac:dyDescent="0.2">
      <c r="A167" s="3">
        <v>142</v>
      </c>
      <c r="B167" s="3">
        <v>60</v>
      </c>
      <c r="C167" s="3" t="s">
        <v>192</v>
      </c>
      <c r="D167" s="8">
        <v>7.5999999999999998E-2</v>
      </c>
    </row>
    <row r="168" spans="1:4" x14ac:dyDescent="0.2">
      <c r="A168" s="3">
        <v>142</v>
      </c>
      <c r="B168" s="3">
        <v>70</v>
      </c>
      <c r="C168" s="3" t="s">
        <v>192</v>
      </c>
      <c r="D168" s="8">
        <v>7.8E-2</v>
      </c>
    </row>
    <row r="169" spans="1:4" x14ac:dyDescent="0.2">
      <c r="A169" s="3">
        <v>142</v>
      </c>
      <c r="B169" s="3">
        <v>80</v>
      </c>
      <c r="C169" s="3" t="s">
        <v>192</v>
      </c>
      <c r="D169" s="8">
        <v>8.8999999999999996E-2</v>
      </c>
    </row>
    <row r="170" spans="1:4" x14ac:dyDescent="0.2">
      <c r="A170" s="3">
        <v>151</v>
      </c>
      <c r="B170" s="3">
        <v>25</v>
      </c>
      <c r="C170" s="3" t="s">
        <v>192</v>
      </c>
      <c r="D170" s="8">
        <v>4.4999999999999998E-2</v>
      </c>
    </row>
    <row r="171" spans="1:4" x14ac:dyDescent="0.2">
      <c r="A171" s="3">
        <v>151</v>
      </c>
      <c r="B171" s="3">
        <v>30</v>
      </c>
      <c r="C171" s="3" t="s">
        <v>192</v>
      </c>
      <c r="D171" s="8">
        <v>4.2000000000000003E-2</v>
      </c>
    </row>
    <row r="172" spans="1:4" x14ac:dyDescent="0.2">
      <c r="A172" s="3">
        <v>151</v>
      </c>
      <c r="B172" s="3">
        <v>40</v>
      </c>
      <c r="C172" s="3" t="s">
        <v>192</v>
      </c>
      <c r="D172" s="8">
        <v>4.9000000000000002E-2</v>
      </c>
    </row>
    <row r="173" spans="1:4" x14ac:dyDescent="0.2">
      <c r="A173" s="3">
        <v>151</v>
      </c>
      <c r="B173" s="3">
        <v>60</v>
      </c>
      <c r="C173" s="3" t="s">
        <v>192</v>
      </c>
      <c r="D173" s="8">
        <v>7.5999999999999998E-2</v>
      </c>
    </row>
    <row r="174" spans="1:4" x14ac:dyDescent="0.2">
      <c r="A174" s="3">
        <v>151</v>
      </c>
      <c r="B174" s="3">
        <v>65</v>
      </c>
      <c r="C174" s="3" t="s">
        <v>192</v>
      </c>
      <c r="D174" s="8">
        <v>0.109</v>
      </c>
    </row>
    <row r="175" spans="1:4" x14ac:dyDescent="0.2">
      <c r="A175" s="3">
        <v>151</v>
      </c>
      <c r="B175" s="3">
        <v>75</v>
      </c>
      <c r="C175" s="3" t="s">
        <v>192</v>
      </c>
      <c r="D175" s="8">
        <v>0.109</v>
      </c>
    </row>
    <row r="176" spans="1:4" x14ac:dyDescent="0.2">
      <c r="A176" s="3">
        <v>151</v>
      </c>
      <c r="B176" s="3">
        <v>80</v>
      </c>
      <c r="C176" s="3" t="s">
        <v>192</v>
      </c>
      <c r="D176" s="8">
        <v>0.109</v>
      </c>
    </row>
    <row r="177" spans="1:4" x14ac:dyDescent="0.2">
      <c r="A177" s="3">
        <v>151</v>
      </c>
      <c r="B177" s="3">
        <v>100</v>
      </c>
      <c r="C177" s="3" t="s">
        <v>192</v>
      </c>
      <c r="D177" s="8">
        <v>0.13900000000000001</v>
      </c>
    </row>
    <row r="178" spans="1:4" x14ac:dyDescent="0.2">
      <c r="A178" s="3">
        <v>151</v>
      </c>
      <c r="B178" s="3">
        <v>110</v>
      </c>
      <c r="C178" s="3" t="s">
        <v>192</v>
      </c>
      <c r="D178" s="8">
        <v>0.14299999999999999</v>
      </c>
    </row>
    <row r="179" spans="1:4" x14ac:dyDescent="0.2">
      <c r="A179" s="3">
        <v>151</v>
      </c>
      <c r="B179" s="3">
        <v>120</v>
      </c>
      <c r="C179" s="3" t="s">
        <v>192</v>
      </c>
      <c r="D179" s="8">
        <v>0.16400000000000001</v>
      </c>
    </row>
    <row r="180" spans="1:4" x14ac:dyDescent="0.2">
      <c r="A180" s="3">
        <v>153</v>
      </c>
      <c r="B180" s="3">
        <v>25</v>
      </c>
      <c r="C180" s="3" t="s">
        <v>192</v>
      </c>
      <c r="D180" s="8">
        <v>0.04</v>
      </c>
    </row>
    <row r="181" spans="1:4" x14ac:dyDescent="0.2">
      <c r="A181" s="3">
        <v>153</v>
      </c>
      <c r="B181" s="3">
        <v>30</v>
      </c>
      <c r="C181" s="3" t="s">
        <v>192</v>
      </c>
      <c r="D181" s="8">
        <v>4.2000000000000003E-2</v>
      </c>
    </row>
    <row r="182" spans="1:4" x14ac:dyDescent="0.2">
      <c r="A182" s="3">
        <v>153</v>
      </c>
      <c r="B182" s="3">
        <v>40</v>
      </c>
      <c r="C182" s="3" t="s">
        <v>192</v>
      </c>
      <c r="D182" s="8">
        <v>5.2999999999999999E-2</v>
      </c>
    </row>
    <row r="183" spans="1:4" x14ac:dyDescent="0.2">
      <c r="A183" s="3">
        <v>153</v>
      </c>
      <c r="B183" s="3">
        <v>50</v>
      </c>
      <c r="C183" s="3" t="s">
        <v>192</v>
      </c>
      <c r="D183" s="8">
        <v>6.5000000000000002E-2</v>
      </c>
    </row>
    <row r="184" spans="1:4" x14ac:dyDescent="0.2">
      <c r="A184" s="3">
        <v>153</v>
      </c>
      <c r="B184" s="3">
        <v>60</v>
      </c>
      <c r="C184" s="3" t="s">
        <v>192</v>
      </c>
      <c r="D184" s="8">
        <v>7.4999999999999997E-2</v>
      </c>
    </row>
    <row r="185" spans="1:4" x14ac:dyDescent="0.2">
      <c r="A185" s="3">
        <v>153</v>
      </c>
      <c r="B185" s="3">
        <v>65</v>
      </c>
      <c r="C185" s="3" t="s">
        <v>192</v>
      </c>
      <c r="D185" s="8">
        <v>0.109</v>
      </c>
    </row>
    <row r="186" spans="1:4" x14ac:dyDescent="0.2">
      <c r="A186" s="3">
        <v>153</v>
      </c>
      <c r="B186" s="3">
        <v>70</v>
      </c>
      <c r="C186" s="3" t="s">
        <v>192</v>
      </c>
      <c r="D186" s="8">
        <v>0.109</v>
      </c>
    </row>
    <row r="187" spans="1:4" x14ac:dyDescent="0.2">
      <c r="A187" s="3">
        <v>153</v>
      </c>
      <c r="B187" s="3">
        <v>75</v>
      </c>
      <c r="C187" s="3" t="s">
        <v>192</v>
      </c>
      <c r="D187" s="8">
        <v>0.109</v>
      </c>
    </row>
    <row r="188" spans="1:4" x14ac:dyDescent="0.2">
      <c r="A188" s="3">
        <v>153</v>
      </c>
      <c r="B188" s="3">
        <v>80</v>
      </c>
      <c r="C188" s="3" t="s">
        <v>192</v>
      </c>
      <c r="D188" s="8">
        <v>0.109</v>
      </c>
    </row>
    <row r="189" spans="1:4" x14ac:dyDescent="0.2">
      <c r="A189" s="3">
        <v>153</v>
      </c>
      <c r="B189" s="3">
        <v>100</v>
      </c>
      <c r="C189" s="3" t="s">
        <v>192</v>
      </c>
      <c r="D189" s="8">
        <v>0.13500000000000001</v>
      </c>
    </row>
    <row r="190" spans="1:4" x14ac:dyDescent="0.2">
      <c r="A190" s="3">
        <v>153</v>
      </c>
      <c r="B190" s="3">
        <v>125</v>
      </c>
      <c r="C190" s="3" t="s">
        <v>192</v>
      </c>
      <c r="D190" s="8">
        <v>0.16400000000000001</v>
      </c>
    </row>
    <row r="191" spans="1:4" x14ac:dyDescent="0.2">
      <c r="A191" s="3">
        <v>155</v>
      </c>
      <c r="B191" s="3">
        <v>80</v>
      </c>
      <c r="C191" s="3" t="s">
        <v>192</v>
      </c>
      <c r="D191" s="8">
        <v>0.109</v>
      </c>
    </row>
    <row r="192" spans="1:4" x14ac:dyDescent="0.2">
      <c r="A192" s="3">
        <v>159</v>
      </c>
      <c r="B192" s="3">
        <v>25</v>
      </c>
      <c r="C192" s="3" t="s">
        <v>192</v>
      </c>
      <c r="D192" s="8">
        <v>4.2000000000000003E-2</v>
      </c>
    </row>
    <row r="193" spans="1:4" x14ac:dyDescent="0.2">
      <c r="A193" s="3">
        <v>159</v>
      </c>
      <c r="B193" s="3">
        <v>30</v>
      </c>
      <c r="C193" s="3" t="s">
        <v>192</v>
      </c>
      <c r="D193" s="8">
        <v>4.3999999999999997E-2</v>
      </c>
    </row>
    <row r="194" spans="1:4" x14ac:dyDescent="0.2">
      <c r="A194" s="3">
        <v>159</v>
      </c>
      <c r="B194" s="3">
        <v>40</v>
      </c>
      <c r="C194" s="3" t="s">
        <v>192</v>
      </c>
      <c r="D194" s="8">
        <v>5.2999999999999999E-2</v>
      </c>
    </row>
    <row r="195" spans="1:4" x14ac:dyDescent="0.2">
      <c r="A195" s="3">
        <v>159</v>
      </c>
      <c r="B195" s="3">
        <v>50</v>
      </c>
      <c r="C195" s="3" t="s">
        <v>192</v>
      </c>
      <c r="D195" s="8">
        <v>6.5000000000000002E-2</v>
      </c>
    </row>
    <row r="196" spans="1:4" x14ac:dyDescent="0.2">
      <c r="A196" s="3">
        <v>159</v>
      </c>
      <c r="B196" s="3">
        <v>60</v>
      </c>
      <c r="C196" s="3" t="s">
        <v>192</v>
      </c>
      <c r="D196" s="8">
        <v>7.8E-2</v>
      </c>
    </row>
    <row r="197" spans="1:4" x14ac:dyDescent="0.2">
      <c r="A197" s="3">
        <v>159</v>
      </c>
      <c r="B197" s="3">
        <v>70</v>
      </c>
      <c r="C197" s="3" t="s">
        <v>192</v>
      </c>
      <c r="D197" s="8">
        <v>8.8999999999999996E-2</v>
      </c>
    </row>
    <row r="198" spans="1:4" x14ac:dyDescent="0.2">
      <c r="A198" s="3">
        <v>159</v>
      </c>
      <c r="B198" s="3">
        <v>80</v>
      </c>
      <c r="C198" s="3" t="s">
        <v>192</v>
      </c>
      <c r="D198" s="8">
        <v>0.109</v>
      </c>
    </row>
    <row r="199" spans="1:4" x14ac:dyDescent="0.2">
      <c r="A199" s="3">
        <v>159</v>
      </c>
      <c r="B199" s="3">
        <v>90</v>
      </c>
      <c r="C199" s="3" t="s">
        <v>192</v>
      </c>
      <c r="D199" s="8">
        <v>0.109</v>
      </c>
    </row>
    <row r="200" spans="1:4" x14ac:dyDescent="0.2">
      <c r="A200" s="3">
        <v>159</v>
      </c>
      <c r="B200" s="3">
        <v>100</v>
      </c>
      <c r="C200" s="3" t="s">
        <v>192</v>
      </c>
      <c r="D200" s="8">
        <v>0.13900000000000001</v>
      </c>
    </row>
    <row r="201" spans="1:4" x14ac:dyDescent="0.2">
      <c r="A201" s="3">
        <v>159</v>
      </c>
      <c r="B201" s="3">
        <v>120</v>
      </c>
      <c r="C201" s="3" t="s">
        <v>192</v>
      </c>
      <c r="D201" s="8">
        <v>0.16400000000000001</v>
      </c>
    </row>
    <row r="202" spans="1:4" x14ac:dyDescent="0.2">
      <c r="A202" s="3">
        <v>163</v>
      </c>
      <c r="B202" s="3">
        <v>25</v>
      </c>
      <c r="C202" s="3" t="s">
        <v>192</v>
      </c>
      <c r="D202" s="8">
        <v>4.2000000000000003E-2</v>
      </c>
    </row>
    <row r="203" spans="1:4" x14ac:dyDescent="0.2">
      <c r="A203" s="3">
        <v>163</v>
      </c>
      <c r="B203" s="3">
        <v>40</v>
      </c>
      <c r="C203" s="3" t="s">
        <v>192</v>
      </c>
      <c r="D203" s="8">
        <v>5.5E-2</v>
      </c>
    </row>
    <row r="204" spans="1:4" x14ac:dyDescent="0.2">
      <c r="A204" s="3">
        <v>163</v>
      </c>
      <c r="B204" s="3">
        <v>50</v>
      </c>
      <c r="C204" s="3" t="s">
        <v>192</v>
      </c>
      <c r="D204" s="8">
        <v>7.5999999999999998E-2</v>
      </c>
    </row>
    <row r="205" spans="1:4" x14ac:dyDescent="0.2">
      <c r="A205" s="3">
        <v>163</v>
      </c>
      <c r="B205" s="3">
        <v>60</v>
      </c>
      <c r="C205" s="3" t="s">
        <v>192</v>
      </c>
      <c r="D205" s="8">
        <v>7.9000000000000001E-2</v>
      </c>
    </row>
    <row r="206" spans="1:4" x14ac:dyDescent="0.2">
      <c r="A206" s="3">
        <v>169</v>
      </c>
      <c r="B206" s="3">
        <v>25</v>
      </c>
      <c r="C206" s="3" t="s">
        <v>192</v>
      </c>
      <c r="D206" s="8">
        <v>4.3999999999999997E-2</v>
      </c>
    </row>
    <row r="207" spans="1:4" x14ac:dyDescent="0.2">
      <c r="A207" s="3">
        <v>169</v>
      </c>
      <c r="B207" s="3">
        <v>30</v>
      </c>
      <c r="C207" s="3" t="s">
        <v>192</v>
      </c>
      <c r="D207" s="8">
        <v>4.9000000000000002E-2</v>
      </c>
    </row>
    <row r="208" spans="1:4" x14ac:dyDescent="0.2">
      <c r="A208" s="3">
        <v>169</v>
      </c>
      <c r="B208" s="3">
        <v>40</v>
      </c>
      <c r="C208" s="3" t="s">
        <v>192</v>
      </c>
      <c r="D208" s="8">
        <v>6.2E-2</v>
      </c>
    </row>
    <row r="209" spans="1:4" x14ac:dyDescent="0.2">
      <c r="A209" s="3">
        <v>169</v>
      </c>
      <c r="B209" s="3">
        <v>50</v>
      </c>
      <c r="C209" s="3" t="s">
        <v>192</v>
      </c>
      <c r="D209" s="8">
        <v>7.5999999999999998E-2</v>
      </c>
    </row>
    <row r="210" spans="1:4" x14ac:dyDescent="0.2">
      <c r="A210" s="3">
        <v>169</v>
      </c>
      <c r="B210" s="3">
        <v>55</v>
      </c>
      <c r="C210" s="3" t="s">
        <v>192</v>
      </c>
      <c r="D210" s="8">
        <v>7.8E-2</v>
      </c>
    </row>
    <row r="211" spans="1:4" x14ac:dyDescent="0.2">
      <c r="A211" s="3">
        <v>169</v>
      </c>
      <c r="B211" s="3">
        <v>60</v>
      </c>
      <c r="C211" s="3" t="s">
        <v>192</v>
      </c>
      <c r="D211" s="8">
        <v>7.9000000000000001E-2</v>
      </c>
    </row>
    <row r="212" spans="1:4" x14ac:dyDescent="0.2">
      <c r="A212" s="3">
        <v>169</v>
      </c>
      <c r="B212" s="3">
        <v>65</v>
      </c>
      <c r="C212" s="3" t="s">
        <v>192</v>
      </c>
      <c r="D212" s="8">
        <v>8.8999999999999996E-2</v>
      </c>
    </row>
    <row r="213" spans="1:4" x14ac:dyDescent="0.2">
      <c r="A213" s="3">
        <v>169</v>
      </c>
      <c r="B213" s="3">
        <v>70</v>
      </c>
      <c r="C213" s="3" t="s">
        <v>192</v>
      </c>
      <c r="D213" s="8">
        <v>0.109</v>
      </c>
    </row>
    <row r="214" spans="1:4" x14ac:dyDescent="0.2">
      <c r="A214" s="3">
        <v>169</v>
      </c>
      <c r="B214" s="3">
        <v>75</v>
      </c>
      <c r="C214" s="3" t="s">
        <v>192</v>
      </c>
      <c r="D214" s="8">
        <v>0.109</v>
      </c>
    </row>
    <row r="215" spans="1:4" x14ac:dyDescent="0.2">
      <c r="A215" s="3">
        <v>169</v>
      </c>
      <c r="B215" s="3">
        <v>80</v>
      </c>
      <c r="C215" s="3" t="s">
        <v>192</v>
      </c>
      <c r="D215" s="8">
        <v>0.109</v>
      </c>
    </row>
    <row r="216" spans="1:4" x14ac:dyDescent="0.2">
      <c r="A216" s="3">
        <v>169</v>
      </c>
      <c r="B216" s="3">
        <v>85</v>
      </c>
      <c r="C216" s="3" t="s">
        <v>192</v>
      </c>
      <c r="D216" s="8">
        <v>0.109</v>
      </c>
    </row>
    <row r="217" spans="1:4" x14ac:dyDescent="0.2">
      <c r="A217" s="3">
        <v>169</v>
      </c>
      <c r="B217" s="3">
        <v>90</v>
      </c>
      <c r="C217" s="3" t="s">
        <v>192</v>
      </c>
      <c r="D217" s="8">
        <v>0.127</v>
      </c>
    </row>
    <row r="218" spans="1:4" x14ac:dyDescent="0.2">
      <c r="A218" s="3">
        <v>169</v>
      </c>
      <c r="B218" s="3">
        <v>95</v>
      </c>
      <c r="C218" s="3" t="s">
        <v>192</v>
      </c>
      <c r="D218" s="8">
        <v>0.13900000000000001</v>
      </c>
    </row>
    <row r="219" spans="1:4" x14ac:dyDescent="0.2">
      <c r="A219" s="3">
        <v>169</v>
      </c>
      <c r="B219" s="3">
        <v>100</v>
      </c>
      <c r="C219" s="3" t="s">
        <v>192</v>
      </c>
      <c r="D219" s="8">
        <v>0.14299999999999999</v>
      </c>
    </row>
    <row r="220" spans="1:4" x14ac:dyDescent="0.2">
      <c r="A220" s="3">
        <v>169</v>
      </c>
      <c r="B220" s="3">
        <v>105</v>
      </c>
      <c r="C220" s="3" t="s">
        <v>192</v>
      </c>
      <c r="D220" s="8">
        <v>0.14799999999999999</v>
      </c>
    </row>
    <row r="221" spans="1:4" x14ac:dyDescent="0.2">
      <c r="A221" s="3">
        <v>169</v>
      </c>
      <c r="B221" s="3">
        <v>110</v>
      </c>
      <c r="C221" s="3" t="s">
        <v>192</v>
      </c>
      <c r="D221" s="8">
        <v>0.14799999999999999</v>
      </c>
    </row>
    <row r="222" spans="1:4" x14ac:dyDescent="0.2">
      <c r="A222" s="3">
        <v>169</v>
      </c>
      <c r="B222" s="3">
        <v>115</v>
      </c>
      <c r="C222" s="3" t="s">
        <v>192</v>
      </c>
      <c r="D222" s="8">
        <v>0.16400000000000001</v>
      </c>
    </row>
    <row r="223" spans="1:4" x14ac:dyDescent="0.2">
      <c r="A223" s="3">
        <v>169</v>
      </c>
      <c r="B223" s="3">
        <v>120</v>
      </c>
      <c r="C223" s="3" t="s">
        <v>192</v>
      </c>
      <c r="D223" s="8">
        <v>0.17699999999999999</v>
      </c>
    </row>
    <row r="224" spans="1:4" x14ac:dyDescent="0.2">
      <c r="A224" s="3">
        <v>169</v>
      </c>
      <c r="B224" s="3">
        <v>125</v>
      </c>
      <c r="C224" s="3" t="s">
        <v>192</v>
      </c>
      <c r="D224" s="8">
        <v>0.183</v>
      </c>
    </row>
    <row r="225" spans="1:4" x14ac:dyDescent="0.2">
      <c r="A225" s="3">
        <v>169</v>
      </c>
      <c r="B225" s="3">
        <v>130</v>
      </c>
      <c r="C225" s="3" t="s">
        <v>192</v>
      </c>
      <c r="D225" s="8">
        <v>0.19</v>
      </c>
    </row>
    <row r="226" spans="1:4" x14ac:dyDescent="0.2">
      <c r="A226" s="3">
        <v>169</v>
      </c>
      <c r="B226" s="3">
        <v>140</v>
      </c>
      <c r="C226" s="3" t="s">
        <v>192</v>
      </c>
      <c r="D226" s="8">
        <v>0.19600000000000001</v>
      </c>
    </row>
    <row r="227" spans="1:4" x14ac:dyDescent="0.2">
      <c r="A227" s="3">
        <v>169</v>
      </c>
      <c r="B227" s="3">
        <v>150</v>
      </c>
      <c r="C227" s="3" t="s">
        <v>192</v>
      </c>
      <c r="D227" s="8">
        <v>0.23899999999999999</v>
      </c>
    </row>
    <row r="228" spans="1:4" x14ac:dyDescent="0.2">
      <c r="A228" s="3">
        <v>169</v>
      </c>
      <c r="B228" s="3">
        <v>175</v>
      </c>
      <c r="C228" s="3" t="s">
        <v>192</v>
      </c>
      <c r="D228" s="8">
        <v>0.32700000000000001</v>
      </c>
    </row>
    <row r="229" spans="1:4" x14ac:dyDescent="0.2">
      <c r="A229" s="3">
        <v>169</v>
      </c>
      <c r="B229" s="3">
        <v>180</v>
      </c>
      <c r="C229" s="3" t="s">
        <v>192</v>
      </c>
      <c r="D229" s="8">
        <v>0.32700000000000001</v>
      </c>
    </row>
    <row r="230" spans="1:4" x14ac:dyDescent="0.2">
      <c r="A230" s="3">
        <v>171</v>
      </c>
      <c r="B230" s="3">
        <v>25</v>
      </c>
      <c r="C230" s="3" t="s">
        <v>192</v>
      </c>
      <c r="D230" s="8">
        <v>4.9000000000000002E-2</v>
      </c>
    </row>
    <row r="231" spans="1:4" x14ac:dyDescent="0.2">
      <c r="A231" s="3">
        <v>171</v>
      </c>
      <c r="B231" s="3">
        <v>65</v>
      </c>
      <c r="C231" s="3" t="s">
        <v>192</v>
      </c>
      <c r="D231" s="8">
        <v>8.8999999999999996E-2</v>
      </c>
    </row>
    <row r="232" spans="1:4" x14ac:dyDescent="0.2">
      <c r="A232" s="3">
        <v>178</v>
      </c>
      <c r="B232" s="3">
        <v>25</v>
      </c>
      <c r="C232" s="3" t="s">
        <v>192</v>
      </c>
      <c r="D232" s="8">
        <v>4.9000000000000002E-2</v>
      </c>
    </row>
    <row r="233" spans="1:4" x14ac:dyDescent="0.2">
      <c r="A233" s="3">
        <v>178</v>
      </c>
      <c r="B233" s="3">
        <v>30</v>
      </c>
      <c r="C233" s="3" t="s">
        <v>192</v>
      </c>
      <c r="D233" s="8">
        <v>5.2999999999999999E-2</v>
      </c>
    </row>
    <row r="234" spans="1:4" x14ac:dyDescent="0.2">
      <c r="A234" s="3">
        <v>178</v>
      </c>
      <c r="B234" s="3">
        <v>40</v>
      </c>
      <c r="C234" s="3" t="s">
        <v>192</v>
      </c>
      <c r="D234" s="8">
        <v>6.5000000000000002E-2</v>
      </c>
    </row>
    <row r="235" spans="1:4" x14ac:dyDescent="0.2">
      <c r="A235" s="3">
        <v>178</v>
      </c>
      <c r="B235" s="3">
        <v>50</v>
      </c>
      <c r="C235" s="3" t="s">
        <v>192</v>
      </c>
      <c r="D235" s="8">
        <v>7.8E-2</v>
      </c>
    </row>
    <row r="236" spans="1:4" x14ac:dyDescent="0.2">
      <c r="A236" s="3">
        <v>178</v>
      </c>
      <c r="B236" s="3">
        <v>60</v>
      </c>
      <c r="C236" s="3" t="s">
        <v>192</v>
      </c>
      <c r="D236" s="8">
        <v>8.8999999999999996E-2</v>
      </c>
    </row>
    <row r="237" spans="1:4" x14ac:dyDescent="0.2">
      <c r="A237" s="3">
        <v>178</v>
      </c>
      <c r="B237" s="3">
        <v>70</v>
      </c>
      <c r="C237" s="3" t="s">
        <v>192</v>
      </c>
      <c r="D237" s="8">
        <v>0.109</v>
      </c>
    </row>
    <row r="238" spans="1:4" x14ac:dyDescent="0.2">
      <c r="A238" s="3">
        <v>178</v>
      </c>
      <c r="B238" s="3">
        <v>75</v>
      </c>
      <c r="C238" s="3" t="s">
        <v>192</v>
      </c>
      <c r="D238" s="8">
        <v>0.109</v>
      </c>
    </row>
    <row r="239" spans="1:4" x14ac:dyDescent="0.2">
      <c r="A239" s="3">
        <v>178</v>
      </c>
      <c r="B239" s="3">
        <v>80</v>
      </c>
      <c r="C239" s="3" t="s">
        <v>192</v>
      </c>
      <c r="D239" s="8">
        <v>0.109</v>
      </c>
    </row>
    <row r="240" spans="1:4" x14ac:dyDescent="0.2">
      <c r="A240" s="3">
        <v>178</v>
      </c>
      <c r="B240" s="3">
        <v>100</v>
      </c>
      <c r="C240" s="3" t="s">
        <v>192</v>
      </c>
      <c r="D240" s="8">
        <v>0.14299999999999999</v>
      </c>
    </row>
    <row r="241" spans="1:4" x14ac:dyDescent="0.2">
      <c r="A241" s="3">
        <v>178</v>
      </c>
      <c r="B241" s="3">
        <v>120</v>
      </c>
      <c r="C241" s="3" t="s">
        <v>192</v>
      </c>
      <c r="D241" s="8">
        <v>0.19</v>
      </c>
    </row>
    <row r="242" spans="1:4" x14ac:dyDescent="0.2">
      <c r="A242" s="3">
        <v>183</v>
      </c>
      <c r="B242" s="3">
        <v>25</v>
      </c>
      <c r="C242" s="3" t="s">
        <v>192</v>
      </c>
      <c r="D242" s="8">
        <v>5.2999999999999999E-2</v>
      </c>
    </row>
    <row r="243" spans="1:4" x14ac:dyDescent="0.2">
      <c r="A243" s="3">
        <v>183</v>
      </c>
      <c r="B243" s="3">
        <v>30</v>
      </c>
      <c r="C243" s="3" t="s">
        <v>192</v>
      </c>
      <c r="D243" s="8">
        <v>6.0999999999999999E-2</v>
      </c>
    </row>
    <row r="244" spans="1:4" x14ac:dyDescent="0.2">
      <c r="A244" s="3">
        <v>183</v>
      </c>
      <c r="B244" s="3">
        <v>40</v>
      </c>
      <c r="C244" s="3" t="s">
        <v>192</v>
      </c>
      <c r="D244" s="8">
        <v>6.5000000000000002E-2</v>
      </c>
    </row>
    <row r="245" spans="1:4" x14ac:dyDescent="0.2">
      <c r="A245" s="3">
        <v>183</v>
      </c>
      <c r="B245" s="3">
        <v>50</v>
      </c>
      <c r="C245" s="3" t="s">
        <v>192</v>
      </c>
      <c r="D245" s="8">
        <v>7.8E-2</v>
      </c>
    </row>
    <row r="246" spans="1:4" x14ac:dyDescent="0.2">
      <c r="A246" s="3">
        <v>183</v>
      </c>
      <c r="B246" s="3">
        <v>60</v>
      </c>
      <c r="C246" s="3" t="s">
        <v>192</v>
      </c>
      <c r="D246" s="8">
        <v>0.105</v>
      </c>
    </row>
    <row r="247" spans="1:4" x14ac:dyDescent="0.2">
      <c r="A247" s="3">
        <v>183</v>
      </c>
      <c r="B247" s="3">
        <v>80</v>
      </c>
      <c r="C247" s="3" t="s">
        <v>192</v>
      </c>
      <c r="D247" s="8">
        <v>0.121</v>
      </c>
    </row>
    <row r="248" spans="1:4" x14ac:dyDescent="0.2">
      <c r="A248" s="3">
        <v>186</v>
      </c>
      <c r="B248" s="3">
        <v>40</v>
      </c>
      <c r="C248" s="3" t="s">
        <v>192</v>
      </c>
      <c r="D248" s="8">
        <v>7.5999999999999998E-2</v>
      </c>
    </row>
    <row r="249" spans="1:4" x14ac:dyDescent="0.2">
      <c r="A249" s="3">
        <v>186</v>
      </c>
      <c r="B249" s="3">
        <v>60</v>
      </c>
      <c r="C249" s="3" t="s">
        <v>192</v>
      </c>
      <c r="D249" s="8">
        <v>0.109</v>
      </c>
    </row>
    <row r="250" spans="1:4" x14ac:dyDescent="0.2">
      <c r="A250" s="3">
        <v>186</v>
      </c>
      <c r="B250" s="3">
        <v>70</v>
      </c>
      <c r="C250" s="3" t="s">
        <v>192</v>
      </c>
      <c r="D250" s="8">
        <v>0.11</v>
      </c>
    </row>
    <row r="251" spans="1:4" x14ac:dyDescent="0.2">
      <c r="A251" s="3">
        <v>186</v>
      </c>
      <c r="B251" s="3">
        <v>80</v>
      </c>
      <c r="C251" s="3" t="s">
        <v>192</v>
      </c>
      <c r="D251" s="8">
        <v>0.127</v>
      </c>
    </row>
    <row r="252" spans="1:4" x14ac:dyDescent="0.2">
      <c r="A252" s="3">
        <v>186</v>
      </c>
      <c r="B252" s="3">
        <v>100</v>
      </c>
      <c r="C252" s="3" t="s">
        <v>192</v>
      </c>
      <c r="D252" s="8">
        <v>0.14799999999999999</v>
      </c>
    </row>
    <row r="253" spans="1:4" x14ac:dyDescent="0.2">
      <c r="A253" s="3">
        <v>191</v>
      </c>
      <c r="B253" s="3">
        <v>25</v>
      </c>
      <c r="C253" s="3" t="s">
        <v>192</v>
      </c>
      <c r="D253" s="8">
        <v>5.5E-2</v>
      </c>
    </row>
    <row r="254" spans="1:4" x14ac:dyDescent="0.2">
      <c r="A254" s="3">
        <v>191</v>
      </c>
      <c r="B254" s="3">
        <v>40</v>
      </c>
      <c r="C254" s="3" t="s">
        <v>192</v>
      </c>
      <c r="D254" s="8">
        <v>7.5999999999999998E-2</v>
      </c>
    </row>
    <row r="255" spans="1:4" x14ac:dyDescent="0.2">
      <c r="A255" s="3">
        <v>191</v>
      </c>
      <c r="B255" s="3">
        <v>50</v>
      </c>
      <c r="C255" s="3" t="s">
        <v>192</v>
      </c>
      <c r="D255" s="8">
        <v>0.08</v>
      </c>
    </row>
    <row r="256" spans="1:4" x14ac:dyDescent="0.2">
      <c r="A256" s="3">
        <v>191</v>
      </c>
      <c r="B256" s="3">
        <v>60</v>
      </c>
      <c r="C256" s="3" t="s">
        <v>192</v>
      </c>
      <c r="D256" s="8">
        <v>0.109</v>
      </c>
    </row>
    <row r="257" spans="1:4" x14ac:dyDescent="0.2">
      <c r="A257" s="3">
        <v>191</v>
      </c>
      <c r="B257" s="3">
        <v>65</v>
      </c>
      <c r="C257" s="3" t="s">
        <v>192</v>
      </c>
      <c r="D257" s="8">
        <v>0.109</v>
      </c>
    </row>
    <row r="258" spans="1:4" x14ac:dyDescent="0.2">
      <c r="A258" s="3">
        <v>191</v>
      </c>
      <c r="B258" s="3">
        <v>70</v>
      </c>
      <c r="C258" s="3" t="s">
        <v>192</v>
      </c>
      <c r="D258" s="8">
        <v>0.109</v>
      </c>
    </row>
    <row r="259" spans="1:4" x14ac:dyDescent="0.2">
      <c r="A259" s="3">
        <v>191</v>
      </c>
      <c r="B259" s="3">
        <v>80</v>
      </c>
      <c r="C259" s="3" t="s">
        <v>192</v>
      </c>
      <c r="D259" s="8">
        <v>0.13500000000000001</v>
      </c>
    </row>
    <row r="260" spans="1:4" x14ac:dyDescent="0.2">
      <c r="A260" s="3">
        <v>191</v>
      </c>
      <c r="B260" s="3">
        <v>90</v>
      </c>
      <c r="C260" s="3" t="s">
        <v>192</v>
      </c>
      <c r="D260" s="8">
        <v>0.14299999999999999</v>
      </c>
    </row>
    <row r="261" spans="1:4" x14ac:dyDescent="0.2">
      <c r="A261" s="3">
        <v>191</v>
      </c>
      <c r="B261" s="3">
        <v>100</v>
      </c>
      <c r="C261" s="3" t="s">
        <v>192</v>
      </c>
      <c r="D261" s="8">
        <v>0.14799999999999999</v>
      </c>
    </row>
    <row r="262" spans="1:4" x14ac:dyDescent="0.2">
      <c r="A262" s="3">
        <v>191</v>
      </c>
      <c r="B262" s="3">
        <v>110</v>
      </c>
      <c r="C262" s="3" t="s">
        <v>192</v>
      </c>
      <c r="D262" s="8">
        <v>0.183</v>
      </c>
    </row>
    <row r="263" spans="1:4" x14ac:dyDescent="0.2">
      <c r="A263" s="3">
        <v>194</v>
      </c>
      <c r="B263" s="3">
        <v>25</v>
      </c>
      <c r="C263" s="3" t="s">
        <v>192</v>
      </c>
      <c r="D263" s="8">
        <v>6.0999999999999999E-2</v>
      </c>
    </row>
    <row r="264" spans="1:4" x14ac:dyDescent="0.2">
      <c r="A264" s="3">
        <v>194</v>
      </c>
      <c r="B264" s="3">
        <v>30</v>
      </c>
      <c r="C264" s="3" t="s">
        <v>192</v>
      </c>
      <c r="D264" s="8">
        <v>6.5000000000000002E-2</v>
      </c>
    </row>
    <row r="265" spans="1:4" x14ac:dyDescent="0.2">
      <c r="A265" s="3">
        <v>194</v>
      </c>
      <c r="B265" s="3">
        <v>40</v>
      </c>
      <c r="C265" s="3" t="s">
        <v>192</v>
      </c>
      <c r="D265" s="8">
        <v>7.5999999999999998E-2</v>
      </c>
    </row>
    <row r="266" spans="1:4" x14ac:dyDescent="0.2">
      <c r="A266" s="3">
        <v>194</v>
      </c>
      <c r="B266" s="3">
        <v>50</v>
      </c>
      <c r="C266" s="3" t="s">
        <v>192</v>
      </c>
      <c r="D266" s="8">
        <v>8.2000000000000003E-2</v>
      </c>
    </row>
    <row r="267" spans="1:4" x14ac:dyDescent="0.2">
      <c r="A267" s="3">
        <v>194</v>
      </c>
      <c r="B267" s="3">
        <v>60</v>
      </c>
      <c r="C267" s="3" t="s">
        <v>192</v>
      </c>
      <c r="D267" s="8">
        <v>0.109</v>
      </c>
    </row>
    <row r="268" spans="1:4" x14ac:dyDescent="0.2">
      <c r="A268" s="3">
        <v>194</v>
      </c>
      <c r="B268" s="3">
        <v>65</v>
      </c>
      <c r="C268" s="3" t="s">
        <v>192</v>
      </c>
      <c r="D268" s="8">
        <v>0.109</v>
      </c>
    </row>
    <row r="269" spans="1:4" x14ac:dyDescent="0.2">
      <c r="A269" s="3">
        <v>194</v>
      </c>
      <c r="B269" s="3">
        <v>70</v>
      </c>
      <c r="C269" s="3" t="s">
        <v>192</v>
      </c>
      <c r="D269" s="8">
        <v>0.109</v>
      </c>
    </row>
    <row r="270" spans="1:4" x14ac:dyDescent="0.2">
      <c r="A270" s="3">
        <v>194</v>
      </c>
      <c r="B270" s="3">
        <v>75</v>
      </c>
      <c r="C270" s="3" t="s">
        <v>192</v>
      </c>
      <c r="D270" s="8">
        <v>0.11600000000000001</v>
      </c>
    </row>
    <row r="271" spans="1:4" x14ac:dyDescent="0.2">
      <c r="A271" s="3">
        <v>194</v>
      </c>
      <c r="B271" s="3">
        <v>80</v>
      </c>
      <c r="C271" s="3" t="s">
        <v>192</v>
      </c>
      <c r="D271" s="8">
        <v>0.13500000000000001</v>
      </c>
    </row>
    <row r="272" spans="1:4" x14ac:dyDescent="0.2">
      <c r="A272" s="3">
        <v>194</v>
      </c>
      <c r="B272" s="3">
        <v>85</v>
      </c>
      <c r="C272" s="3" t="s">
        <v>192</v>
      </c>
      <c r="D272" s="8">
        <v>0.13900000000000001</v>
      </c>
    </row>
    <row r="273" spans="1:4" x14ac:dyDescent="0.2">
      <c r="A273" s="3">
        <v>194</v>
      </c>
      <c r="B273" s="3">
        <v>90</v>
      </c>
      <c r="C273" s="3" t="s">
        <v>192</v>
      </c>
      <c r="D273" s="8">
        <v>0.14299999999999999</v>
      </c>
    </row>
    <row r="274" spans="1:4" x14ac:dyDescent="0.2">
      <c r="A274" s="3">
        <v>194</v>
      </c>
      <c r="B274" s="3">
        <v>100</v>
      </c>
      <c r="C274" s="3" t="s">
        <v>192</v>
      </c>
      <c r="D274" s="8">
        <v>0.14799999999999999</v>
      </c>
    </row>
    <row r="275" spans="1:4" x14ac:dyDescent="0.2">
      <c r="A275" s="3">
        <v>194</v>
      </c>
      <c r="B275" s="3">
        <v>110</v>
      </c>
      <c r="C275" s="3" t="s">
        <v>192</v>
      </c>
      <c r="D275" s="8">
        <v>0.184</v>
      </c>
    </row>
    <row r="276" spans="1:4" x14ac:dyDescent="0.2">
      <c r="A276" s="3">
        <v>194</v>
      </c>
      <c r="B276" s="3">
        <v>120</v>
      </c>
      <c r="C276" s="3" t="s">
        <v>192</v>
      </c>
      <c r="D276" s="8">
        <v>0.19900000000000001</v>
      </c>
    </row>
    <row r="277" spans="1:4" x14ac:dyDescent="0.2">
      <c r="A277" s="3">
        <v>194</v>
      </c>
      <c r="B277" s="3">
        <v>125</v>
      </c>
      <c r="C277" s="3" t="s">
        <v>192</v>
      </c>
      <c r="D277" s="8">
        <v>0.19600000000000001</v>
      </c>
    </row>
    <row r="278" spans="1:4" x14ac:dyDescent="0.2">
      <c r="A278" s="3">
        <v>194</v>
      </c>
      <c r="B278" s="3">
        <v>130</v>
      </c>
      <c r="C278" s="3" t="s">
        <v>192</v>
      </c>
      <c r="D278" s="8">
        <v>0.23899999999999999</v>
      </c>
    </row>
    <row r="279" spans="1:4" x14ac:dyDescent="0.2">
      <c r="A279" s="3">
        <v>194</v>
      </c>
      <c r="B279" s="3">
        <v>140</v>
      </c>
      <c r="C279" s="3" t="s">
        <v>192</v>
      </c>
      <c r="D279" s="8">
        <v>0.25</v>
      </c>
    </row>
    <row r="280" spans="1:4" x14ac:dyDescent="0.2">
      <c r="A280" s="3">
        <v>194</v>
      </c>
      <c r="B280" s="3">
        <v>150</v>
      </c>
      <c r="C280" s="3" t="s">
        <v>192</v>
      </c>
      <c r="D280" s="8">
        <v>0.26900000000000002</v>
      </c>
    </row>
    <row r="281" spans="1:4" x14ac:dyDescent="0.2">
      <c r="A281" s="3">
        <v>194</v>
      </c>
      <c r="B281" s="3">
        <v>175</v>
      </c>
      <c r="C281" s="3" t="s">
        <v>192</v>
      </c>
      <c r="D281" s="8">
        <v>0.34300000000000003</v>
      </c>
    </row>
    <row r="282" spans="1:4" x14ac:dyDescent="0.2">
      <c r="A282" s="3">
        <v>201</v>
      </c>
      <c r="B282" s="3">
        <v>25</v>
      </c>
      <c r="C282" s="3" t="s">
        <v>192</v>
      </c>
      <c r="D282" s="8">
        <v>6.4000000000000001E-2</v>
      </c>
    </row>
    <row r="283" spans="1:4" x14ac:dyDescent="0.2">
      <c r="A283" s="3">
        <v>201</v>
      </c>
      <c r="B283" s="3">
        <v>30</v>
      </c>
      <c r="C283" s="3" t="s">
        <v>192</v>
      </c>
      <c r="D283" s="8">
        <v>6.5000000000000002E-2</v>
      </c>
    </row>
    <row r="284" spans="1:4" x14ac:dyDescent="0.2">
      <c r="A284" s="3">
        <v>201</v>
      </c>
      <c r="B284" s="3">
        <v>40</v>
      </c>
      <c r="C284" s="3" t="s">
        <v>192</v>
      </c>
      <c r="D284" s="8">
        <v>0.08</v>
      </c>
    </row>
    <row r="285" spans="1:4" x14ac:dyDescent="0.2">
      <c r="A285" s="3">
        <v>201</v>
      </c>
      <c r="B285" s="3">
        <v>50</v>
      </c>
      <c r="C285" s="3" t="s">
        <v>192</v>
      </c>
      <c r="D285" s="8">
        <v>8.8999999999999996E-2</v>
      </c>
    </row>
    <row r="286" spans="1:4" x14ac:dyDescent="0.2">
      <c r="A286" s="3">
        <v>201</v>
      </c>
      <c r="B286" s="3">
        <v>80</v>
      </c>
      <c r="C286" s="3" t="s">
        <v>192</v>
      </c>
      <c r="D286" s="8">
        <v>0.13900000000000001</v>
      </c>
    </row>
    <row r="287" spans="1:4" x14ac:dyDescent="0.2">
      <c r="A287" s="3">
        <v>203</v>
      </c>
      <c r="B287" s="3">
        <v>25</v>
      </c>
      <c r="C287" s="3" t="s">
        <v>192</v>
      </c>
      <c r="D287" s="8">
        <v>6.5000000000000002E-2</v>
      </c>
    </row>
    <row r="288" spans="1:4" x14ac:dyDescent="0.2">
      <c r="A288" s="3">
        <v>203</v>
      </c>
      <c r="B288" s="3">
        <v>30</v>
      </c>
      <c r="C288" s="3" t="s">
        <v>192</v>
      </c>
      <c r="D288" s="8">
        <v>6.5000000000000002E-2</v>
      </c>
    </row>
    <row r="289" spans="1:4" x14ac:dyDescent="0.2">
      <c r="A289" s="3">
        <v>205</v>
      </c>
      <c r="B289" s="3">
        <v>25</v>
      </c>
      <c r="C289" s="3" t="s">
        <v>192</v>
      </c>
      <c r="D289" s="8">
        <v>6.5000000000000002E-2</v>
      </c>
    </row>
    <row r="290" spans="1:4" x14ac:dyDescent="0.2">
      <c r="A290" s="3">
        <v>205</v>
      </c>
      <c r="B290" s="3">
        <v>30</v>
      </c>
      <c r="C290" s="3" t="s">
        <v>192</v>
      </c>
      <c r="D290" s="8">
        <v>6.5000000000000002E-2</v>
      </c>
    </row>
    <row r="291" spans="1:4" x14ac:dyDescent="0.2">
      <c r="A291" s="3">
        <v>205</v>
      </c>
      <c r="B291" s="3">
        <v>40</v>
      </c>
      <c r="C291" s="3" t="s">
        <v>192</v>
      </c>
      <c r="D291" s="8">
        <v>7.8E-2</v>
      </c>
    </row>
    <row r="292" spans="1:4" x14ac:dyDescent="0.2">
      <c r="A292" s="3">
        <v>205</v>
      </c>
      <c r="B292" s="3">
        <v>50</v>
      </c>
      <c r="C292" s="3" t="s">
        <v>192</v>
      </c>
      <c r="D292" s="8">
        <v>0.109</v>
      </c>
    </row>
    <row r="293" spans="1:4" x14ac:dyDescent="0.2">
      <c r="A293" s="3">
        <v>205</v>
      </c>
      <c r="B293" s="3">
        <v>55</v>
      </c>
      <c r="C293" s="3" t="s">
        <v>192</v>
      </c>
      <c r="D293" s="8">
        <v>0.109</v>
      </c>
    </row>
    <row r="294" spans="1:4" x14ac:dyDescent="0.2">
      <c r="A294" s="3">
        <v>205</v>
      </c>
      <c r="B294" s="3">
        <v>60</v>
      </c>
      <c r="C294" s="3" t="s">
        <v>192</v>
      </c>
      <c r="D294" s="8">
        <v>0.109</v>
      </c>
    </row>
    <row r="295" spans="1:4" x14ac:dyDescent="0.2">
      <c r="A295" s="3">
        <v>205</v>
      </c>
      <c r="B295" s="3">
        <v>65</v>
      </c>
      <c r="C295" s="3" t="s">
        <v>192</v>
      </c>
      <c r="D295" s="8">
        <v>0.109</v>
      </c>
    </row>
    <row r="296" spans="1:4" x14ac:dyDescent="0.2">
      <c r="A296" s="3">
        <v>205</v>
      </c>
      <c r="B296" s="3">
        <v>70</v>
      </c>
      <c r="C296" s="3" t="s">
        <v>192</v>
      </c>
      <c r="D296" s="8">
        <v>0.11600000000000001</v>
      </c>
    </row>
    <row r="297" spans="1:4" x14ac:dyDescent="0.2">
      <c r="A297" s="3">
        <v>205</v>
      </c>
      <c r="B297" s="3">
        <v>75</v>
      </c>
      <c r="C297" s="3" t="s">
        <v>192</v>
      </c>
      <c r="D297" s="8">
        <v>0.12</v>
      </c>
    </row>
    <row r="298" spans="1:4" x14ac:dyDescent="0.2">
      <c r="A298" s="3">
        <v>205</v>
      </c>
      <c r="B298" s="3">
        <v>80</v>
      </c>
      <c r="C298" s="3" t="s">
        <v>192</v>
      </c>
      <c r="D298" s="8">
        <v>0.13900000000000001</v>
      </c>
    </row>
    <row r="299" spans="1:4" x14ac:dyDescent="0.2">
      <c r="A299" s="3">
        <v>205</v>
      </c>
      <c r="B299" s="3">
        <v>90</v>
      </c>
      <c r="C299" s="3" t="s">
        <v>192</v>
      </c>
      <c r="D299" s="8">
        <v>0.14799999999999999</v>
      </c>
    </row>
    <row r="300" spans="1:4" x14ac:dyDescent="0.2">
      <c r="A300" s="3">
        <v>205</v>
      </c>
      <c r="B300" s="3">
        <v>100</v>
      </c>
      <c r="C300" s="3" t="s">
        <v>192</v>
      </c>
      <c r="D300" s="8">
        <v>0.17699999999999999</v>
      </c>
    </row>
    <row r="301" spans="1:4" x14ac:dyDescent="0.2">
      <c r="A301" s="3">
        <v>205</v>
      </c>
      <c r="B301" s="3">
        <v>125</v>
      </c>
      <c r="C301" s="3" t="s">
        <v>192</v>
      </c>
      <c r="D301" s="8">
        <v>0.23899999999999999</v>
      </c>
    </row>
    <row r="302" spans="1:4" x14ac:dyDescent="0.2">
      <c r="A302" s="3">
        <v>209</v>
      </c>
      <c r="B302" s="3">
        <v>25</v>
      </c>
      <c r="C302" s="3" t="s">
        <v>192</v>
      </c>
      <c r="D302" s="8">
        <v>7.3999999999999996E-2</v>
      </c>
    </row>
    <row r="303" spans="1:4" x14ac:dyDescent="0.2">
      <c r="A303" s="3">
        <v>209</v>
      </c>
      <c r="B303" s="3">
        <v>40</v>
      </c>
      <c r="C303" s="3" t="s">
        <v>192</v>
      </c>
      <c r="D303" s="8">
        <v>7.5999999999999998E-2</v>
      </c>
    </row>
    <row r="304" spans="1:4" x14ac:dyDescent="0.2">
      <c r="A304" s="3">
        <v>209</v>
      </c>
      <c r="B304" s="3">
        <v>65</v>
      </c>
      <c r="C304" s="3" t="s">
        <v>192</v>
      </c>
      <c r="D304" s="8">
        <v>0.109</v>
      </c>
    </row>
    <row r="305" spans="1:4" x14ac:dyDescent="0.2">
      <c r="A305" s="3">
        <v>209</v>
      </c>
      <c r="B305" s="3">
        <v>80</v>
      </c>
      <c r="C305" s="3" t="s">
        <v>192</v>
      </c>
      <c r="D305" s="8">
        <v>0.14299999999999999</v>
      </c>
    </row>
    <row r="306" spans="1:4" x14ac:dyDescent="0.2">
      <c r="A306" s="3">
        <v>216</v>
      </c>
      <c r="B306" s="3">
        <v>25</v>
      </c>
      <c r="C306" s="3" t="s">
        <v>192</v>
      </c>
      <c r="D306" s="8">
        <v>6.9000000000000006E-2</v>
      </c>
    </row>
    <row r="307" spans="1:4" x14ac:dyDescent="0.2">
      <c r="A307" s="3">
        <v>216</v>
      </c>
      <c r="B307" s="3">
        <v>30</v>
      </c>
      <c r="C307" s="3" t="s">
        <v>192</v>
      </c>
      <c r="D307" s="8">
        <v>7.8E-2</v>
      </c>
    </row>
    <row r="308" spans="1:4" x14ac:dyDescent="0.2">
      <c r="A308" s="3">
        <v>216</v>
      </c>
      <c r="B308" s="3">
        <v>40</v>
      </c>
      <c r="C308" s="3" t="s">
        <v>192</v>
      </c>
      <c r="D308" s="8">
        <v>8.8999999999999996E-2</v>
      </c>
    </row>
    <row r="309" spans="1:4" x14ac:dyDescent="0.2">
      <c r="A309" s="3">
        <v>216</v>
      </c>
      <c r="B309" s="3">
        <v>60</v>
      </c>
      <c r="C309" s="3" t="s">
        <v>192</v>
      </c>
      <c r="D309" s="8">
        <v>0.109</v>
      </c>
    </row>
    <row r="310" spans="1:4" x14ac:dyDescent="0.2">
      <c r="A310" s="3">
        <v>216</v>
      </c>
      <c r="B310" s="3">
        <v>80</v>
      </c>
      <c r="C310" s="3" t="s">
        <v>192</v>
      </c>
      <c r="D310" s="8">
        <v>0.14299999999999999</v>
      </c>
    </row>
    <row r="311" spans="1:4" x14ac:dyDescent="0.2">
      <c r="A311" s="3">
        <v>216</v>
      </c>
      <c r="B311" s="3">
        <v>110</v>
      </c>
      <c r="C311" s="3" t="s">
        <v>192</v>
      </c>
      <c r="D311" s="8">
        <v>0.19600000000000001</v>
      </c>
    </row>
    <row r="312" spans="1:4" x14ac:dyDescent="0.2">
      <c r="A312" s="3">
        <v>216</v>
      </c>
      <c r="B312" s="3">
        <v>120</v>
      </c>
      <c r="C312" s="3" t="s">
        <v>192</v>
      </c>
      <c r="D312" s="8">
        <v>0.23899999999999999</v>
      </c>
    </row>
    <row r="313" spans="1:4" x14ac:dyDescent="0.2">
      <c r="A313" s="3">
        <v>216</v>
      </c>
      <c r="B313" s="3">
        <v>140</v>
      </c>
      <c r="C313" s="3" t="s">
        <v>192</v>
      </c>
      <c r="D313" s="8">
        <v>0.313</v>
      </c>
    </row>
    <row r="314" spans="1:4" x14ac:dyDescent="0.2">
      <c r="A314" s="3">
        <v>219</v>
      </c>
      <c r="B314" s="3">
        <v>25</v>
      </c>
      <c r="C314" s="3" t="s">
        <v>192</v>
      </c>
      <c r="D314" s="8">
        <v>7.5999999999999998E-2</v>
      </c>
    </row>
    <row r="315" spans="1:4" x14ac:dyDescent="0.2">
      <c r="A315" s="3">
        <v>219</v>
      </c>
      <c r="B315" s="3">
        <v>30</v>
      </c>
      <c r="C315" s="3" t="s">
        <v>192</v>
      </c>
      <c r="D315" s="8">
        <v>7.8E-2</v>
      </c>
    </row>
    <row r="316" spans="1:4" x14ac:dyDescent="0.2">
      <c r="A316" s="3">
        <v>219</v>
      </c>
      <c r="B316" s="3">
        <v>40</v>
      </c>
      <c r="C316" s="3" t="s">
        <v>192</v>
      </c>
      <c r="D316" s="8">
        <v>8.8999999999999996E-2</v>
      </c>
    </row>
    <row r="317" spans="1:4" x14ac:dyDescent="0.2">
      <c r="A317" s="3">
        <v>219</v>
      </c>
      <c r="B317" s="3">
        <v>50</v>
      </c>
      <c r="C317" s="3" t="s">
        <v>192</v>
      </c>
      <c r="D317" s="8">
        <v>0.109</v>
      </c>
    </row>
    <row r="318" spans="1:4" x14ac:dyDescent="0.2">
      <c r="A318" s="3">
        <v>219</v>
      </c>
      <c r="B318" s="3">
        <v>55</v>
      </c>
      <c r="C318" s="3" t="s">
        <v>192</v>
      </c>
      <c r="D318" s="8">
        <v>0.109</v>
      </c>
    </row>
    <row r="319" spans="1:4" x14ac:dyDescent="0.2">
      <c r="A319" s="3">
        <v>219</v>
      </c>
      <c r="B319" s="3">
        <v>60</v>
      </c>
      <c r="C319" s="3" t="s">
        <v>192</v>
      </c>
      <c r="D319" s="8">
        <v>0.109</v>
      </c>
    </row>
    <row r="320" spans="1:4" x14ac:dyDescent="0.2">
      <c r="A320" s="3">
        <v>219</v>
      </c>
      <c r="B320" s="3">
        <v>65</v>
      </c>
      <c r="C320" s="3" t="s">
        <v>192</v>
      </c>
      <c r="D320" s="8">
        <v>0.127</v>
      </c>
    </row>
    <row r="321" spans="1:4" x14ac:dyDescent="0.2">
      <c r="A321" s="3">
        <v>219</v>
      </c>
      <c r="B321" s="3">
        <v>70</v>
      </c>
      <c r="C321" s="3" t="s">
        <v>192</v>
      </c>
      <c r="D321" s="8">
        <v>0.13900000000000001</v>
      </c>
    </row>
    <row r="322" spans="1:4" x14ac:dyDescent="0.2">
      <c r="A322" s="3">
        <v>219</v>
      </c>
      <c r="B322" s="3">
        <v>75</v>
      </c>
      <c r="C322" s="3" t="s">
        <v>192</v>
      </c>
      <c r="D322" s="8">
        <v>0.14299999999999999</v>
      </c>
    </row>
    <row r="323" spans="1:4" x14ac:dyDescent="0.2">
      <c r="A323" s="3">
        <v>219</v>
      </c>
      <c r="B323" s="3">
        <v>80</v>
      </c>
      <c r="C323" s="3" t="s">
        <v>192</v>
      </c>
      <c r="D323" s="8">
        <v>0.14299999999999999</v>
      </c>
    </row>
    <row r="324" spans="1:4" x14ac:dyDescent="0.2">
      <c r="A324" s="3">
        <v>219</v>
      </c>
      <c r="B324" s="3">
        <v>85</v>
      </c>
      <c r="C324" s="3" t="s">
        <v>192</v>
      </c>
      <c r="D324" s="8">
        <v>0.108</v>
      </c>
    </row>
    <row r="325" spans="1:4" x14ac:dyDescent="0.2">
      <c r="A325" s="3">
        <v>219</v>
      </c>
      <c r="B325" s="3">
        <v>90</v>
      </c>
      <c r="C325" s="3" t="s">
        <v>192</v>
      </c>
      <c r="D325" s="8">
        <v>0.16400000000000001</v>
      </c>
    </row>
    <row r="326" spans="1:4" x14ac:dyDescent="0.2">
      <c r="A326" s="3">
        <v>219</v>
      </c>
      <c r="B326" s="3">
        <v>100</v>
      </c>
      <c r="C326" s="3" t="s">
        <v>192</v>
      </c>
      <c r="D326" s="8">
        <v>0.183</v>
      </c>
    </row>
    <row r="327" spans="1:4" x14ac:dyDescent="0.2">
      <c r="A327" s="3">
        <v>219</v>
      </c>
      <c r="B327" s="3">
        <v>105</v>
      </c>
      <c r="C327" s="3" t="s">
        <v>192</v>
      </c>
      <c r="D327" s="8">
        <v>0.192</v>
      </c>
    </row>
    <row r="328" spans="1:4" x14ac:dyDescent="0.2">
      <c r="A328" s="3">
        <v>219</v>
      </c>
      <c r="B328" s="3">
        <v>110</v>
      </c>
      <c r="C328" s="3" t="s">
        <v>192</v>
      </c>
      <c r="D328" s="8">
        <v>0.19600000000000001</v>
      </c>
    </row>
    <row r="329" spans="1:4" x14ac:dyDescent="0.2">
      <c r="A329" s="3">
        <v>219</v>
      </c>
      <c r="B329" s="3">
        <v>115</v>
      </c>
      <c r="C329" s="3" t="s">
        <v>192</v>
      </c>
      <c r="D329" s="8">
        <v>0.19600000000000001</v>
      </c>
    </row>
    <row r="330" spans="1:4" x14ac:dyDescent="0.2">
      <c r="A330" s="3">
        <v>219</v>
      </c>
      <c r="B330" s="3">
        <v>120</v>
      </c>
      <c r="C330" s="3" t="s">
        <v>192</v>
      </c>
      <c r="D330" s="8">
        <v>0.23899999999999999</v>
      </c>
    </row>
    <row r="331" spans="1:4" x14ac:dyDescent="0.2">
      <c r="A331" s="3">
        <v>219</v>
      </c>
      <c r="B331" s="3">
        <v>125</v>
      </c>
      <c r="C331" s="3" t="s">
        <v>192</v>
      </c>
      <c r="D331" s="8">
        <v>0.23899999999999999</v>
      </c>
    </row>
    <row r="332" spans="1:4" x14ac:dyDescent="0.2">
      <c r="A332" s="3">
        <v>219</v>
      </c>
      <c r="B332" s="3">
        <v>130</v>
      </c>
      <c r="C332" s="3" t="s">
        <v>192</v>
      </c>
      <c r="D332" s="8">
        <v>0.25</v>
      </c>
    </row>
    <row r="333" spans="1:4" x14ac:dyDescent="0.2">
      <c r="A333" s="3">
        <v>219</v>
      </c>
      <c r="B333" s="3">
        <v>140</v>
      </c>
      <c r="C333" s="3" t="s">
        <v>192</v>
      </c>
      <c r="D333" s="8">
        <v>0.313</v>
      </c>
    </row>
    <row r="334" spans="1:4" x14ac:dyDescent="0.2">
      <c r="A334" s="3">
        <v>219</v>
      </c>
      <c r="B334" s="3">
        <v>150</v>
      </c>
      <c r="C334" s="3" t="s">
        <v>192</v>
      </c>
      <c r="D334" s="8">
        <v>0.32700000000000001</v>
      </c>
    </row>
    <row r="335" spans="1:4" x14ac:dyDescent="0.2">
      <c r="A335" s="3">
        <v>219</v>
      </c>
      <c r="B335" s="3">
        <v>160</v>
      </c>
      <c r="C335" s="3" t="s">
        <v>192</v>
      </c>
      <c r="D335" s="8">
        <v>0.34399999999999997</v>
      </c>
    </row>
    <row r="336" spans="1:4" x14ac:dyDescent="0.2">
      <c r="A336" s="3">
        <v>219</v>
      </c>
      <c r="B336" s="3">
        <v>170</v>
      </c>
      <c r="C336" s="3" t="s">
        <v>192</v>
      </c>
      <c r="D336" s="8">
        <v>0.36199999999999999</v>
      </c>
    </row>
    <row r="337" spans="1:4" x14ac:dyDescent="0.2">
      <c r="A337" s="3">
        <v>219</v>
      </c>
      <c r="B337" s="3">
        <v>175</v>
      </c>
      <c r="C337" s="3" t="s">
        <v>192</v>
      </c>
      <c r="D337" s="8">
        <v>0.36199999999999999</v>
      </c>
    </row>
    <row r="338" spans="1:4" x14ac:dyDescent="0.2">
      <c r="A338" s="3">
        <v>219</v>
      </c>
      <c r="B338" s="3">
        <v>180</v>
      </c>
      <c r="C338" s="3" t="s">
        <v>192</v>
      </c>
      <c r="D338" s="8">
        <v>0.36199999999999999</v>
      </c>
    </row>
    <row r="339" spans="1:4" x14ac:dyDescent="0.2">
      <c r="A339" s="3">
        <v>219</v>
      </c>
      <c r="B339" s="3">
        <v>190</v>
      </c>
      <c r="C339" s="3" t="s">
        <v>192</v>
      </c>
      <c r="D339" s="8">
        <v>0.48299999999999998</v>
      </c>
    </row>
    <row r="340" spans="1:4" x14ac:dyDescent="0.2">
      <c r="A340" s="3">
        <v>219</v>
      </c>
      <c r="B340" s="3">
        <v>200</v>
      </c>
      <c r="C340" s="3" t="s">
        <v>192</v>
      </c>
      <c r="D340" s="8">
        <v>0.48299999999999998</v>
      </c>
    </row>
    <row r="341" spans="1:4" x14ac:dyDescent="0.2">
      <c r="A341" s="3">
        <v>222</v>
      </c>
      <c r="B341" s="3">
        <v>100</v>
      </c>
      <c r="C341" s="3" t="s">
        <v>192</v>
      </c>
      <c r="D341" s="8">
        <v>0.19</v>
      </c>
    </row>
    <row r="342" spans="1:4" x14ac:dyDescent="0.2">
      <c r="A342" s="3">
        <v>230</v>
      </c>
      <c r="B342" s="3">
        <v>25</v>
      </c>
      <c r="C342" s="3" t="s">
        <v>192</v>
      </c>
      <c r="D342" s="8">
        <v>7.8E-2</v>
      </c>
    </row>
    <row r="343" spans="1:4" x14ac:dyDescent="0.2">
      <c r="A343" s="3">
        <v>230</v>
      </c>
      <c r="B343" s="3">
        <v>30</v>
      </c>
      <c r="C343" s="3" t="s">
        <v>192</v>
      </c>
      <c r="D343" s="8">
        <v>0.08</v>
      </c>
    </row>
    <row r="344" spans="1:4" x14ac:dyDescent="0.2">
      <c r="A344" s="3">
        <v>230</v>
      </c>
      <c r="B344" s="3">
        <v>40</v>
      </c>
      <c r="C344" s="3" t="s">
        <v>192</v>
      </c>
      <c r="D344" s="8">
        <v>0.109</v>
      </c>
    </row>
    <row r="345" spans="1:4" x14ac:dyDescent="0.2">
      <c r="A345" s="3">
        <v>230</v>
      </c>
      <c r="B345" s="3">
        <v>50</v>
      </c>
      <c r="C345" s="3" t="s">
        <v>192</v>
      </c>
      <c r="D345" s="8">
        <v>0.109</v>
      </c>
    </row>
    <row r="346" spans="1:4" x14ac:dyDescent="0.2">
      <c r="A346" s="3">
        <v>230</v>
      </c>
      <c r="B346" s="3">
        <v>60</v>
      </c>
      <c r="C346" s="3" t="s">
        <v>192</v>
      </c>
      <c r="D346" s="8">
        <v>0.13500000000000001</v>
      </c>
    </row>
    <row r="347" spans="1:4" x14ac:dyDescent="0.2">
      <c r="A347" s="3">
        <v>230</v>
      </c>
      <c r="B347" s="3">
        <v>65</v>
      </c>
      <c r="C347" s="3" t="s">
        <v>192</v>
      </c>
      <c r="D347" s="8">
        <v>0.14299999999999999</v>
      </c>
    </row>
    <row r="348" spans="1:4" x14ac:dyDescent="0.2">
      <c r="A348" s="3">
        <v>230</v>
      </c>
      <c r="B348" s="3">
        <v>70</v>
      </c>
      <c r="C348" s="3" t="s">
        <v>192</v>
      </c>
      <c r="D348" s="8">
        <v>0.14299999999999999</v>
      </c>
    </row>
    <row r="349" spans="1:4" x14ac:dyDescent="0.2">
      <c r="A349" s="3">
        <v>230</v>
      </c>
      <c r="B349" s="3">
        <v>75</v>
      </c>
      <c r="C349" s="3" t="s">
        <v>192</v>
      </c>
      <c r="D349" s="8">
        <v>0.14299999999999999</v>
      </c>
    </row>
    <row r="350" spans="1:4" x14ac:dyDescent="0.2">
      <c r="A350" s="3">
        <v>230</v>
      </c>
      <c r="B350" s="3">
        <v>80</v>
      </c>
      <c r="C350" s="3" t="s">
        <v>192</v>
      </c>
      <c r="D350" s="8">
        <v>0.14799999999999999</v>
      </c>
    </row>
    <row r="351" spans="1:4" x14ac:dyDescent="0.2">
      <c r="A351" s="3">
        <v>230</v>
      </c>
      <c r="B351" s="3">
        <v>100</v>
      </c>
      <c r="C351" s="3" t="s">
        <v>192</v>
      </c>
      <c r="D351" s="8">
        <v>0.19</v>
      </c>
    </row>
    <row r="352" spans="1:4" x14ac:dyDescent="0.2">
      <c r="A352" s="3">
        <v>230</v>
      </c>
      <c r="B352" s="3">
        <v>110</v>
      </c>
      <c r="C352" s="3" t="s">
        <v>192</v>
      </c>
      <c r="D352" s="8">
        <v>0.218</v>
      </c>
    </row>
    <row r="353" spans="1:4" x14ac:dyDescent="0.2">
      <c r="A353" s="3">
        <v>230</v>
      </c>
      <c r="B353" s="3">
        <v>120</v>
      </c>
      <c r="C353" s="3" t="s">
        <v>192</v>
      </c>
      <c r="D353" s="8">
        <v>0.23899999999999999</v>
      </c>
    </row>
    <row r="354" spans="1:4" x14ac:dyDescent="0.2">
      <c r="A354" s="3">
        <v>230</v>
      </c>
      <c r="B354" s="3">
        <v>180</v>
      </c>
      <c r="C354" s="3" t="s">
        <v>192</v>
      </c>
      <c r="D354" s="8">
        <v>0.36199999999999999</v>
      </c>
    </row>
    <row r="355" spans="1:4" x14ac:dyDescent="0.2">
      <c r="A355" s="3">
        <v>235</v>
      </c>
      <c r="B355" s="3">
        <v>40</v>
      </c>
      <c r="C355" s="3" t="s">
        <v>192</v>
      </c>
      <c r="D355" s="8">
        <v>0.109</v>
      </c>
    </row>
    <row r="356" spans="1:4" x14ac:dyDescent="0.2">
      <c r="A356" s="3">
        <v>235</v>
      </c>
      <c r="B356" s="3">
        <v>70</v>
      </c>
      <c r="C356" s="3" t="s">
        <v>192</v>
      </c>
      <c r="D356" s="8">
        <v>0.10299999999999999</v>
      </c>
    </row>
    <row r="357" spans="1:4" x14ac:dyDescent="0.2">
      <c r="A357" s="3">
        <v>235</v>
      </c>
      <c r="B357" s="3">
        <v>100</v>
      </c>
      <c r="C357" s="3" t="s">
        <v>192</v>
      </c>
      <c r="D357" s="8">
        <v>0.19</v>
      </c>
    </row>
    <row r="358" spans="1:4" x14ac:dyDescent="0.2">
      <c r="A358" s="3">
        <v>240</v>
      </c>
      <c r="B358" s="3">
        <v>60</v>
      </c>
      <c r="C358" s="3" t="s">
        <v>192</v>
      </c>
      <c r="D358" s="8">
        <v>0.13900000000000001</v>
      </c>
    </row>
    <row r="359" spans="1:4" x14ac:dyDescent="0.2">
      <c r="A359" s="3">
        <v>240</v>
      </c>
      <c r="B359" s="3">
        <v>80</v>
      </c>
      <c r="C359" s="3" t="s">
        <v>192</v>
      </c>
      <c r="D359" s="8">
        <v>0.16400000000000001</v>
      </c>
    </row>
    <row r="360" spans="1:4" x14ac:dyDescent="0.2">
      <c r="A360" s="3">
        <v>245</v>
      </c>
      <c r="B360" s="3">
        <v>25</v>
      </c>
      <c r="C360" s="3" t="s">
        <v>192</v>
      </c>
      <c r="D360" s="8">
        <v>8.8999999999999996E-2</v>
      </c>
    </row>
    <row r="361" spans="1:4" x14ac:dyDescent="0.2">
      <c r="A361" s="3">
        <v>245</v>
      </c>
      <c r="B361" s="3">
        <v>30</v>
      </c>
      <c r="C361" s="3" t="s">
        <v>192</v>
      </c>
      <c r="D361" s="8">
        <v>0.109</v>
      </c>
    </row>
    <row r="362" spans="1:4" x14ac:dyDescent="0.2">
      <c r="A362" s="3">
        <v>245</v>
      </c>
      <c r="B362" s="3">
        <v>40</v>
      </c>
      <c r="C362" s="3" t="s">
        <v>192</v>
      </c>
      <c r="D362" s="8">
        <v>0.109</v>
      </c>
    </row>
    <row r="363" spans="1:4" x14ac:dyDescent="0.2">
      <c r="A363" s="3">
        <v>245</v>
      </c>
      <c r="B363" s="3">
        <v>50</v>
      </c>
      <c r="C363" s="3" t="s">
        <v>192</v>
      </c>
      <c r="D363" s="8">
        <v>0.11600000000000001</v>
      </c>
    </row>
    <row r="364" spans="1:4" x14ac:dyDescent="0.2">
      <c r="A364" s="3">
        <v>245</v>
      </c>
      <c r="B364" s="3">
        <v>60</v>
      </c>
      <c r="C364" s="3" t="s">
        <v>192</v>
      </c>
      <c r="D364" s="8">
        <v>0.13900000000000001</v>
      </c>
    </row>
    <row r="365" spans="1:4" x14ac:dyDescent="0.2">
      <c r="A365" s="3">
        <v>245</v>
      </c>
      <c r="B365" s="3">
        <v>65</v>
      </c>
      <c r="C365" s="3" t="s">
        <v>192</v>
      </c>
      <c r="D365" s="8">
        <v>0.14799999999999999</v>
      </c>
    </row>
    <row r="366" spans="1:4" x14ac:dyDescent="0.2">
      <c r="A366" s="3">
        <v>245</v>
      </c>
      <c r="B366" s="3">
        <v>70</v>
      </c>
      <c r="C366" s="3" t="s">
        <v>192</v>
      </c>
      <c r="D366" s="8">
        <v>0.14799999999999999</v>
      </c>
    </row>
    <row r="367" spans="1:4" x14ac:dyDescent="0.2">
      <c r="A367" s="3">
        <v>245</v>
      </c>
      <c r="B367" s="3">
        <v>75</v>
      </c>
      <c r="C367" s="3" t="s">
        <v>192</v>
      </c>
      <c r="D367" s="8">
        <v>0.14799999999999999</v>
      </c>
    </row>
    <row r="368" spans="1:4" x14ac:dyDescent="0.2">
      <c r="A368" s="3">
        <v>245</v>
      </c>
      <c r="B368" s="3">
        <v>80</v>
      </c>
      <c r="C368" s="3" t="s">
        <v>192</v>
      </c>
      <c r="D368" s="8">
        <v>0.17699999999999999</v>
      </c>
    </row>
    <row r="369" spans="1:4" x14ac:dyDescent="0.2">
      <c r="A369" s="3">
        <v>245</v>
      </c>
      <c r="B369" s="3">
        <v>90</v>
      </c>
      <c r="C369" s="3" t="s">
        <v>192</v>
      </c>
      <c r="D369" s="8">
        <v>0.19</v>
      </c>
    </row>
    <row r="370" spans="1:4" x14ac:dyDescent="0.2">
      <c r="A370" s="3">
        <v>245</v>
      </c>
      <c r="B370" s="3">
        <v>100</v>
      </c>
      <c r="C370" s="3" t="s">
        <v>192</v>
      </c>
      <c r="D370" s="8">
        <v>0.19600000000000001</v>
      </c>
    </row>
    <row r="371" spans="1:4" x14ac:dyDescent="0.2">
      <c r="A371" s="3">
        <v>245</v>
      </c>
      <c r="B371" s="3">
        <v>110</v>
      </c>
      <c r="C371" s="3" t="s">
        <v>192</v>
      </c>
      <c r="D371" s="8">
        <v>0.23899999999999999</v>
      </c>
    </row>
    <row r="372" spans="1:4" x14ac:dyDescent="0.2">
      <c r="A372" s="3">
        <v>245</v>
      </c>
      <c r="B372" s="3">
        <v>120</v>
      </c>
      <c r="C372" s="3" t="s">
        <v>192</v>
      </c>
      <c r="D372" s="8">
        <v>0.29899999999999999</v>
      </c>
    </row>
    <row r="373" spans="1:4" x14ac:dyDescent="0.2">
      <c r="A373" s="3">
        <v>245</v>
      </c>
      <c r="B373" s="3">
        <v>125</v>
      </c>
      <c r="C373" s="3" t="s">
        <v>192</v>
      </c>
      <c r="D373" s="8">
        <v>0.313</v>
      </c>
    </row>
    <row r="374" spans="1:4" x14ac:dyDescent="0.2">
      <c r="A374" s="3">
        <v>245</v>
      </c>
      <c r="B374" s="3">
        <v>150</v>
      </c>
      <c r="C374" s="3" t="s">
        <v>192</v>
      </c>
      <c r="D374" s="8">
        <v>0.34399999999999997</v>
      </c>
    </row>
    <row r="375" spans="1:4" x14ac:dyDescent="0.2">
      <c r="A375" s="3">
        <v>245</v>
      </c>
      <c r="B375" s="3">
        <v>175</v>
      </c>
      <c r="C375" s="3" t="s">
        <v>192</v>
      </c>
      <c r="D375" s="8">
        <v>0.38200000000000001</v>
      </c>
    </row>
    <row r="376" spans="1:4" x14ac:dyDescent="0.2">
      <c r="A376" s="3">
        <v>245</v>
      </c>
      <c r="B376" s="3">
        <v>200</v>
      </c>
      <c r="C376" s="3" t="s">
        <v>192</v>
      </c>
      <c r="D376" s="8">
        <v>0.50900000000000001</v>
      </c>
    </row>
    <row r="377" spans="1:4" x14ac:dyDescent="0.2">
      <c r="A377" s="3">
        <v>251</v>
      </c>
      <c r="B377" s="3">
        <v>25</v>
      </c>
      <c r="C377" s="3" t="s">
        <v>192</v>
      </c>
      <c r="D377" s="8">
        <v>0.109</v>
      </c>
    </row>
    <row r="378" spans="1:4" x14ac:dyDescent="0.2">
      <c r="A378" s="3">
        <v>251</v>
      </c>
      <c r="B378" s="3">
        <v>30</v>
      </c>
      <c r="C378" s="3" t="s">
        <v>192</v>
      </c>
      <c r="D378" s="8">
        <v>0.109</v>
      </c>
    </row>
    <row r="379" spans="1:4" x14ac:dyDescent="0.2">
      <c r="A379" s="3">
        <v>251</v>
      </c>
      <c r="B379" s="3">
        <v>40</v>
      </c>
      <c r="C379" s="3" t="s">
        <v>192</v>
      </c>
      <c r="D379" s="8">
        <v>0.109</v>
      </c>
    </row>
    <row r="380" spans="1:4" x14ac:dyDescent="0.2">
      <c r="A380" s="3">
        <v>251</v>
      </c>
      <c r="B380" s="3">
        <v>50</v>
      </c>
      <c r="C380" s="3" t="s">
        <v>192</v>
      </c>
      <c r="D380" s="8">
        <v>0.13500000000000001</v>
      </c>
    </row>
    <row r="381" spans="1:4" x14ac:dyDescent="0.2">
      <c r="A381" s="3">
        <v>251</v>
      </c>
      <c r="B381" s="3">
        <v>70</v>
      </c>
      <c r="C381" s="3" t="s">
        <v>192</v>
      </c>
      <c r="D381" s="8">
        <v>0.183</v>
      </c>
    </row>
    <row r="382" spans="1:4" x14ac:dyDescent="0.2">
      <c r="A382" s="3">
        <v>251</v>
      </c>
      <c r="B382" s="3">
        <v>80</v>
      </c>
      <c r="C382" s="3" t="s">
        <v>192</v>
      </c>
      <c r="D382" s="8">
        <v>0.183</v>
      </c>
    </row>
    <row r="383" spans="1:4" x14ac:dyDescent="0.2">
      <c r="A383" s="3">
        <v>251</v>
      </c>
      <c r="B383" s="3">
        <v>100</v>
      </c>
      <c r="C383" s="3" t="s">
        <v>192</v>
      </c>
      <c r="D383" s="8">
        <v>0.22900000000000001</v>
      </c>
    </row>
    <row r="384" spans="1:4" x14ac:dyDescent="0.2">
      <c r="A384" s="3">
        <v>251</v>
      </c>
      <c r="B384" s="3">
        <v>140</v>
      </c>
      <c r="C384" s="3" t="s">
        <v>192</v>
      </c>
      <c r="D384" s="8">
        <v>0.38200000000000001</v>
      </c>
    </row>
    <row r="385" spans="1:4" x14ac:dyDescent="0.2">
      <c r="A385" s="3">
        <v>253</v>
      </c>
      <c r="B385" s="3">
        <v>25</v>
      </c>
      <c r="C385" s="3" t="s">
        <v>192</v>
      </c>
      <c r="D385" s="8">
        <v>0.109</v>
      </c>
    </row>
    <row r="386" spans="1:4" x14ac:dyDescent="0.2">
      <c r="A386" s="3">
        <v>253</v>
      </c>
      <c r="B386" s="3">
        <v>30</v>
      </c>
      <c r="C386" s="3" t="s">
        <v>192</v>
      </c>
      <c r="D386" s="8">
        <v>0.109</v>
      </c>
    </row>
    <row r="387" spans="1:4" x14ac:dyDescent="0.2">
      <c r="A387" s="3">
        <v>253</v>
      </c>
      <c r="B387" s="3">
        <v>40</v>
      </c>
      <c r="C387" s="3" t="s">
        <v>192</v>
      </c>
      <c r="D387" s="8">
        <v>0.109</v>
      </c>
    </row>
    <row r="388" spans="1:4" x14ac:dyDescent="0.2">
      <c r="A388" s="3">
        <v>253</v>
      </c>
      <c r="B388" s="3">
        <v>50</v>
      </c>
      <c r="C388" s="3" t="s">
        <v>192</v>
      </c>
      <c r="D388" s="8">
        <v>0.13500000000000001</v>
      </c>
    </row>
    <row r="389" spans="1:4" x14ac:dyDescent="0.2">
      <c r="A389" s="3">
        <v>253</v>
      </c>
      <c r="B389" s="3">
        <v>60</v>
      </c>
      <c r="C389" s="3" t="s">
        <v>192</v>
      </c>
      <c r="D389" s="8">
        <v>0.14299999999999999</v>
      </c>
    </row>
    <row r="390" spans="1:4" x14ac:dyDescent="0.2">
      <c r="A390" s="3">
        <v>253</v>
      </c>
      <c r="B390" s="3">
        <v>70</v>
      </c>
      <c r="C390" s="3" t="s">
        <v>192</v>
      </c>
      <c r="D390" s="8">
        <v>0.14799999999999999</v>
      </c>
    </row>
    <row r="391" spans="1:4" x14ac:dyDescent="0.2">
      <c r="A391" s="3">
        <v>253</v>
      </c>
      <c r="B391" s="3">
        <v>75</v>
      </c>
      <c r="C391" s="3" t="s">
        <v>192</v>
      </c>
      <c r="D391" s="8">
        <v>0.183</v>
      </c>
    </row>
    <row r="392" spans="1:4" x14ac:dyDescent="0.2">
      <c r="A392" s="3">
        <v>253</v>
      </c>
      <c r="B392" s="3">
        <v>80</v>
      </c>
      <c r="C392" s="3" t="s">
        <v>192</v>
      </c>
      <c r="D392" s="8">
        <v>0.183</v>
      </c>
    </row>
    <row r="393" spans="1:4" x14ac:dyDescent="0.2">
      <c r="A393" s="3">
        <v>253</v>
      </c>
      <c r="B393" s="3">
        <v>90</v>
      </c>
      <c r="C393" s="3" t="s">
        <v>192</v>
      </c>
      <c r="D393" s="8">
        <v>0.183</v>
      </c>
    </row>
    <row r="394" spans="1:4" x14ac:dyDescent="0.2">
      <c r="A394" s="3">
        <v>253</v>
      </c>
      <c r="B394" s="3">
        <v>100</v>
      </c>
      <c r="C394" s="3" t="s">
        <v>192</v>
      </c>
      <c r="D394" s="8">
        <v>0.19600000000000001</v>
      </c>
    </row>
    <row r="395" spans="1:4" x14ac:dyDescent="0.2">
      <c r="A395" s="3">
        <v>253</v>
      </c>
      <c r="B395" s="3">
        <v>110</v>
      </c>
      <c r="C395" s="3" t="s">
        <v>192</v>
      </c>
      <c r="D395" s="8">
        <v>0.19600000000000001</v>
      </c>
    </row>
    <row r="396" spans="1:4" x14ac:dyDescent="0.2">
      <c r="A396" s="3">
        <v>253</v>
      </c>
      <c r="B396" s="3">
        <v>120</v>
      </c>
      <c r="C396" s="3" t="s">
        <v>192</v>
      </c>
      <c r="D396" s="8">
        <v>0.29899999999999999</v>
      </c>
    </row>
    <row r="397" spans="1:4" x14ac:dyDescent="0.2">
      <c r="A397" s="3">
        <v>260</v>
      </c>
      <c r="B397" s="3">
        <v>25</v>
      </c>
      <c r="C397" s="3" t="s">
        <v>192</v>
      </c>
      <c r="D397" s="8">
        <v>0.107</v>
      </c>
    </row>
    <row r="398" spans="1:4" x14ac:dyDescent="0.2">
      <c r="A398" s="3">
        <v>260</v>
      </c>
      <c r="B398" s="3">
        <v>30</v>
      </c>
      <c r="C398" s="3" t="s">
        <v>192</v>
      </c>
      <c r="D398" s="8">
        <v>0.107</v>
      </c>
    </row>
    <row r="399" spans="1:4" x14ac:dyDescent="0.2">
      <c r="A399" s="3">
        <v>260</v>
      </c>
      <c r="B399" s="3">
        <v>40</v>
      </c>
      <c r="C399" s="3" t="s">
        <v>192</v>
      </c>
      <c r="D399" s="8">
        <v>0.109</v>
      </c>
    </row>
    <row r="400" spans="1:4" x14ac:dyDescent="0.2">
      <c r="A400" s="3">
        <v>260</v>
      </c>
      <c r="B400" s="3">
        <v>50</v>
      </c>
      <c r="C400" s="3" t="s">
        <v>192</v>
      </c>
      <c r="D400" s="8">
        <v>0.13900000000000001</v>
      </c>
    </row>
    <row r="401" spans="1:4" x14ac:dyDescent="0.2">
      <c r="A401" s="3">
        <v>260</v>
      </c>
      <c r="B401" s="3">
        <v>60</v>
      </c>
      <c r="C401" s="3" t="s">
        <v>192</v>
      </c>
      <c r="D401" s="8">
        <v>0.14699999999999999</v>
      </c>
    </row>
    <row r="402" spans="1:4" x14ac:dyDescent="0.2">
      <c r="A402" s="3">
        <v>267</v>
      </c>
      <c r="B402" s="3">
        <v>25</v>
      </c>
      <c r="C402" s="3" t="s">
        <v>192</v>
      </c>
      <c r="D402" s="8">
        <v>0.109</v>
      </c>
    </row>
    <row r="403" spans="1:4" x14ac:dyDescent="0.2">
      <c r="A403" s="3">
        <v>267</v>
      </c>
      <c r="B403" s="3">
        <v>30</v>
      </c>
      <c r="C403" s="3" t="s">
        <v>192</v>
      </c>
      <c r="D403" s="8">
        <v>0.109</v>
      </c>
    </row>
    <row r="404" spans="1:4" x14ac:dyDescent="0.2">
      <c r="A404" s="3">
        <v>267</v>
      </c>
      <c r="B404" s="3">
        <v>40</v>
      </c>
      <c r="C404" s="3" t="s">
        <v>192</v>
      </c>
      <c r="D404" s="8">
        <v>0.127</v>
      </c>
    </row>
    <row r="405" spans="1:4" x14ac:dyDescent="0.2">
      <c r="A405" s="3">
        <v>267</v>
      </c>
      <c r="B405" s="3">
        <v>50</v>
      </c>
      <c r="C405" s="3" t="s">
        <v>192</v>
      </c>
      <c r="D405" s="8">
        <v>0.13900000000000001</v>
      </c>
    </row>
    <row r="406" spans="1:4" x14ac:dyDescent="0.2">
      <c r="A406" s="3">
        <v>267</v>
      </c>
      <c r="B406" s="3">
        <v>60</v>
      </c>
      <c r="C406" s="3" t="s">
        <v>192</v>
      </c>
      <c r="D406" s="8">
        <v>0.14799999999999999</v>
      </c>
    </row>
    <row r="407" spans="1:4" x14ac:dyDescent="0.2">
      <c r="A407" s="3">
        <v>267</v>
      </c>
      <c r="B407" s="3">
        <v>65</v>
      </c>
      <c r="C407" s="3" t="s">
        <v>192</v>
      </c>
      <c r="D407" s="8">
        <v>0.16400000000000001</v>
      </c>
    </row>
    <row r="408" spans="1:4" x14ac:dyDescent="0.2">
      <c r="A408" s="3">
        <v>267</v>
      </c>
      <c r="B408" s="3">
        <v>70</v>
      </c>
      <c r="C408" s="3" t="s">
        <v>192</v>
      </c>
      <c r="D408" s="8">
        <v>0.17699999999999999</v>
      </c>
    </row>
    <row r="409" spans="1:4" x14ac:dyDescent="0.2">
      <c r="A409" s="3">
        <v>267</v>
      </c>
      <c r="B409" s="3">
        <v>75</v>
      </c>
      <c r="C409" s="3" t="s">
        <v>192</v>
      </c>
      <c r="D409" s="8">
        <v>0.183</v>
      </c>
    </row>
    <row r="410" spans="1:4" x14ac:dyDescent="0.2">
      <c r="A410" s="3">
        <v>267</v>
      </c>
      <c r="B410" s="3">
        <v>80</v>
      </c>
      <c r="C410" s="3" t="s">
        <v>192</v>
      </c>
      <c r="D410" s="8">
        <v>0.19</v>
      </c>
    </row>
    <row r="411" spans="1:4" x14ac:dyDescent="0.2">
      <c r="A411" s="3">
        <v>267</v>
      </c>
      <c r="B411" s="3">
        <v>90</v>
      </c>
      <c r="C411" s="3" t="s">
        <v>192</v>
      </c>
      <c r="D411" s="8">
        <v>0.19600000000000001</v>
      </c>
    </row>
    <row r="412" spans="1:4" x14ac:dyDescent="0.2">
      <c r="A412" s="3">
        <v>267</v>
      </c>
      <c r="B412" s="3">
        <v>100</v>
      </c>
      <c r="C412" s="3" t="s">
        <v>192</v>
      </c>
      <c r="D412" s="8">
        <v>0.23899999999999999</v>
      </c>
    </row>
    <row r="413" spans="1:4" x14ac:dyDescent="0.2">
      <c r="A413" s="3">
        <v>267</v>
      </c>
      <c r="B413" s="3">
        <v>110</v>
      </c>
      <c r="C413" s="3" t="s">
        <v>192</v>
      </c>
      <c r="D413" s="8">
        <v>0.29899999999999999</v>
      </c>
    </row>
    <row r="414" spans="1:4" x14ac:dyDescent="0.2">
      <c r="A414" s="3">
        <v>267</v>
      </c>
      <c r="B414" s="3">
        <v>120</v>
      </c>
      <c r="C414" s="3" t="s">
        <v>192</v>
      </c>
      <c r="D414" s="8">
        <v>0.313</v>
      </c>
    </row>
    <row r="415" spans="1:4" x14ac:dyDescent="0.2">
      <c r="A415" s="3">
        <v>267</v>
      </c>
      <c r="B415" s="3">
        <v>140</v>
      </c>
      <c r="C415" s="3" t="s">
        <v>192</v>
      </c>
      <c r="D415" s="8">
        <v>0.34399999999999997</v>
      </c>
    </row>
    <row r="416" spans="1:4" x14ac:dyDescent="0.2">
      <c r="A416" s="3">
        <v>273</v>
      </c>
      <c r="B416" s="3">
        <v>25</v>
      </c>
      <c r="C416" s="3" t="s">
        <v>192</v>
      </c>
      <c r="D416" s="8">
        <v>0.109</v>
      </c>
    </row>
    <row r="417" spans="1:4" x14ac:dyDescent="0.2">
      <c r="A417" s="3">
        <v>273</v>
      </c>
      <c r="B417" s="3">
        <v>30</v>
      </c>
      <c r="C417" s="3" t="s">
        <v>192</v>
      </c>
      <c r="D417" s="8">
        <v>0.109</v>
      </c>
    </row>
    <row r="418" spans="1:4" x14ac:dyDescent="0.2">
      <c r="A418" s="3">
        <v>273</v>
      </c>
      <c r="B418" s="3">
        <v>40</v>
      </c>
      <c r="C418" s="3" t="s">
        <v>192</v>
      </c>
      <c r="D418" s="8">
        <v>0.13500000000000001</v>
      </c>
    </row>
    <row r="419" spans="1:4" x14ac:dyDescent="0.2">
      <c r="A419" s="3">
        <v>273</v>
      </c>
      <c r="B419" s="3">
        <v>50</v>
      </c>
      <c r="C419" s="3" t="s">
        <v>192</v>
      </c>
      <c r="D419" s="8">
        <v>0.14299999999999999</v>
      </c>
    </row>
    <row r="420" spans="1:4" x14ac:dyDescent="0.2">
      <c r="A420" s="3">
        <v>273</v>
      </c>
      <c r="B420" s="3">
        <v>55</v>
      </c>
      <c r="C420" s="3" t="s">
        <v>192</v>
      </c>
      <c r="D420" s="8">
        <v>0.14699999999999999</v>
      </c>
    </row>
    <row r="421" spans="1:4" x14ac:dyDescent="0.2">
      <c r="A421" s="3">
        <v>273</v>
      </c>
      <c r="B421" s="3">
        <v>60</v>
      </c>
      <c r="C421" s="3" t="s">
        <v>192</v>
      </c>
      <c r="D421" s="8">
        <v>0.14799999999999999</v>
      </c>
    </row>
    <row r="422" spans="1:4" x14ac:dyDescent="0.2">
      <c r="A422" s="3">
        <v>273</v>
      </c>
      <c r="B422" s="3">
        <v>65</v>
      </c>
      <c r="C422" s="3" t="s">
        <v>192</v>
      </c>
      <c r="D422" s="8">
        <v>0.16400000000000001</v>
      </c>
    </row>
    <row r="423" spans="1:4" x14ac:dyDescent="0.2">
      <c r="A423" s="3">
        <v>273</v>
      </c>
      <c r="B423" s="3">
        <v>70</v>
      </c>
      <c r="C423" s="3" t="s">
        <v>192</v>
      </c>
      <c r="D423" s="8">
        <v>0.183</v>
      </c>
    </row>
    <row r="424" spans="1:4" x14ac:dyDescent="0.2">
      <c r="A424" s="3">
        <v>273</v>
      </c>
      <c r="B424" s="3">
        <v>75</v>
      </c>
      <c r="C424" s="3" t="s">
        <v>192</v>
      </c>
      <c r="D424" s="8">
        <v>0.19</v>
      </c>
    </row>
    <row r="425" spans="1:4" x14ac:dyDescent="0.2">
      <c r="A425" s="3">
        <v>273</v>
      </c>
      <c r="B425" s="3">
        <v>80</v>
      </c>
      <c r="C425" s="3" t="s">
        <v>192</v>
      </c>
      <c r="D425" s="8">
        <v>0.19</v>
      </c>
    </row>
    <row r="426" spans="1:4" x14ac:dyDescent="0.2">
      <c r="A426" s="3">
        <v>273</v>
      </c>
      <c r="B426" s="3">
        <v>85</v>
      </c>
      <c r="C426" s="3" t="s">
        <v>192</v>
      </c>
      <c r="D426" s="8">
        <v>0.19600000000000001</v>
      </c>
    </row>
    <row r="427" spans="1:4" x14ac:dyDescent="0.2">
      <c r="A427" s="3">
        <v>273</v>
      </c>
      <c r="B427" s="3">
        <v>90</v>
      </c>
      <c r="C427" s="3" t="s">
        <v>192</v>
      </c>
      <c r="D427" s="8">
        <v>0.19600000000000001</v>
      </c>
    </row>
    <row r="428" spans="1:4" x14ac:dyDescent="0.2">
      <c r="A428" s="3">
        <v>273</v>
      </c>
      <c r="B428" s="3">
        <v>95</v>
      </c>
      <c r="C428" s="3" t="s">
        <v>192</v>
      </c>
      <c r="D428" s="8">
        <v>0.23899999999999999</v>
      </c>
    </row>
    <row r="429" spans="1:4" x14ac:dyDescent="0.2">
      <c r="A429" s="3">
        <v>273</v>
      </c>
      <c r="B429" s="3">
        <v>100</v>
      </c>
      <c r="C429" s="3" t="s">
        <v>192</v>
      </c>
      <c r="D429" s="8">
        <v>0.25</v>
      </c>
    </row>
    <row r="430" spans="1:4" x14ac:dyDescent="0.2">
      <c r="A430" s="3">
        <v>273</v>
      </c>
      <c r="B430" s="3">
        <v>105</v>
      </c>
      <c r="C430" s="3" t="s">
        <v>192</v>
      </c>
      <c r="D430" s="8">
        <v>0.25</v>
      </c>
    </row>
    <row r="431" spans="1:4" x14ac:dyDescent="0.2">
      <c r="A431" s="3">
        <v>273</v>
      </c>
      <c r="B431" s="3">
        <v>110</v>
      </c>
      <c r="C431" s="3" t="s">
        <v>192</v>
      </c>
      <c r="D431" s="8">
        <v>0.29899999999999999</v>
      </c>
    </row>
    <row r="432" spans="1:4" x14ac:dyDescent="0.2">
      <c r="A432" s="3">
        <v>273</v>
      </c>
      <c r="B432" s="3">
        <v>115</v>
      </c>
      <c r="C432" s="3" t="s">
        <v>192</v>
      </c>
      <c r="D432" s="8">
        <v>0.313</v>
      </c>
    </row>
    <row r="433" spans="1:4" x14ac:dyDescent="0.2">
      <c r="A433" s="3">
        <v>273</v>
      </c>
      <c r="B433" s="3">
        <v>120</v>
      </c>
      <c r="C433" s="3" t="s">
        <v>192</v>
      </c>
      <c r="D433" s="8">
        <v>0.313</v>
      </c>
    </row>
    <row r="434" spans="1:4" x14ac:dyDescent="0.2">
      <c r="A434" s="3">
        <v>273</v>
      </c>
      <c r="B434" s="3">
        <v>125</v>
      </c>
      <c r="C434" s="3" t="s">
        <v>192</v>
      </c>
      <c r="D434" s="8">
        <v>0.32700000000000001</v>
      </c>
    </row>
    <row r="435" spans="1:4" x14ac:dyDescent="0.2">
      <c r="A435" s="3">
        <v>273</v>
      </c>
      <c r="B435" s="3">
        <v>130</v>
      </c>
      <c r="C435" s="3" t="s">
        <v>192</v>
      </c>
      <c r="D435" s="8">
        <v>0.32700000000000001</v>
      </c>
    </row>
    <row r="436" spans="1:4" x14ac:dyDescent="0.2">
      <c r="A436" s="3">
        <v>273</v>
      </c>
      <c r="B436" s="3">
        <v>135</v>
      </c>
      <c r="C436" s="3" t="s">
        <v>192</v>
      </c>
      <c r="D436" s="8">
        <v>0.34300000000000003</v>
      </c>
    </row>
    <row r="437" spans="1:4" x14ac:dyDescent="0.2">
      <c r="A437" s="3">
        <v>273</v>
      </c>
      <c r="B437" s="3">
        <v>140</v>
      </c>
      <c r="C437" s="3" t="s">
        <v>192</v>
      </c>
      <c r="D437" s="8">
        <v>0.34399999999999997</v>
      </c>
    </row>
    <row r="438" spans="1:4" x14ac:dyDescent="0.2">
      <c r="A438" s="3">
        <v>273</v>
      </c>
      <c r="B438" s="3">
        <v>150</v>
      </c>
      <c r="C438" s="3" t="s">
        <v>192</v>
      </c>
      <c r="D438" s="8">
        <v>0.36199999999999999</v>
      </c>
    </row>
    <row r="439" spans="1:4" x14ac:dyDescent="0.2">
      <c r="A439" s="3">
        <v>273</v>
      </c>
      <c r="B439" s="3">
        <v>160</v>
      </c>
      <c r="C439" s="3" t="s">
        <v>192</v>
      </c>
      <c r="D439" s="8">
        <v>0.38200000000000001</v>
      </c>
    </row>
    <row r="440" spans="1:4" x14ac:dyDescent="0.2">
      <c r="A440" s="3">
        <v>273</v>
      </c>
      <c r="B440" s="3">
        <v>175</v>
      </c>
      <c r="C440" s="3" t="s">
        <v>192</v>
      </c>
      <c r="D440" s="8">
        <v>0.50900000000000001</v>
      </c>
    </row>
    <row r="441" spans="1:4" x14ac:dyDescent="0.2">
      <c r="A441" s="3">
        <v>273</v>
      </c>
      <c r="B441" s="3">
        <v>180</v>
      </c>
      <c r="C441" s="3" t="s">
        <v>192</v>
      </c>
      <c r="D441" s="8">
        <v>0.50900000000000001</v>
      </c>
    </row>
    <row r="442" spans="1:4" x14ac:dyDescent="0.2">
      <c r="A442" s="3">
        <v>273</v>
      </c>
      <c r="B442" s="3">
        <v>200</v>
      </c>
      <c r="C442" s="3" t="s">
        <v>192</v>
      </c>
      <c r="D442" s="8">
        <v>0.67</v>
      </c>
    </row>
    <row r="443" spans="1:4" x14ac:dyDescent="0.2">
      <c r="A443" s="3">
        <v>280</v>
      </c>
      <c r="B443" s="3">
        <v>25</v>
      </c>
      <c r="C443" s="3" t="s">
        <v>192</v>
      </c>
      <c r="D443" s="8">
        <v>0.109</v>
      </c>
    </row>
    <row r="444" spans="1:4" x14ac:dyDescent="0.2">
      <c r="A444" s="3">
        <v>280</v>
      </c>
      <c r="B444" s="3">
        <v>30</v>
      </c>
      <c r="C444" s="3" t="s">
        <v>192</v>
      </c>
      <c r="D444" s="8">
        <v>0.109</v>
      </c>
    </row>
    <row r="445" spans="1:4" x14ac:dyDescent="0.2">
      <c r="A445" s="3">
        <v>280</v>
      </c>
      <c r="B445" s="3">
        <v>40</v>
      </c>
      <c r="C445" s="3" t="s">
        <v>192</v>
      </c>
      <c r="D445" s="8">
        <v>0.13900000000000001</v>
      </c>
    </row>
    <row r="446" spans="1:4" x14ac:dyDescent="0.2">
      <c r="A446" s="3">
        <v>280</v>
      </c>
      <c r="B446" s="3">
        <v>50</v>
      </c>
      <c r="C446" s="3" t="s">
        <v>192</v>
      </c>
      <c r="D446" s="8">
        <v>0.14799999999999999</v>
      </c>
    </row>
    <row r="447" spans="1:4" x14ac:dyDescent="0.2">
      <c r="A447" s="3">
        <v>280</v>
      </c>
      <c r="B447" s="3">
        <v>60</v>
      </c>
      <c r="C447" s="3" t="s">
        <v>192</v>
      </c>
      <c r="D447" s="8">
        <v>0.16400000000000001</v>
      </c>
    </row>
    <row r="448" spans="1:4" x14ac:dyDescent="0.2">
      <c r="A448" s="3">
        <v>280</v>
      </c>
      <c r="B448" s="3">
        <v>70</v>
      </c>
      <c r="C448" s="3" t="s">
        <v>192</v>
      </c>
      <c r="D448" s="8">
        <v>0.183</v>
      </c>
    </row>
    <row r="449" spans="1:4" x14ac:dyDescent="0.2">
      <c r="A449" s="3">
        <v>280</v>
      </c>
      <c r="B449" s="3">
        <v>75</v>
      </c>
      <c r="C449" s="3" t="s">
        <v>192</v>
      </c>
      <c r="D449" s="8">
        <v>0.19</v>
      </c>
    </row>
    <row r="450" spans="1:4" x14ac:dyDescent="0.2">
      <c r="A450" s="3">
        <v>280</v>
      </c>
      <c r="B450" s="3">
        <v>80</v>
      </c>
      <c r="C450" s="3" t="s">
        <v>192</v>
      </c>
      <c r="D450" s="8">
        <v>0.19600000000000001</v>
      </c>
    </row>
    <row r="451" spans="1:4" x14ac:dyDescent="0.2">
      <c r="A451" s="3">
        <v>280</v>
      </c>
      <c r="B451" s="3">
        <v>100</v>
      </c>
      <c r="C451" s="3" t="s">
        <v>192</v>
      </c>
      <c r="D451" s="8">
        <v>0.255</v>
      </c>
    </row>
    <row r="452" spans="1:4" x14ac:dyDescent="0.2">
      <c r="A452" s="3">
        <v>298</v>
      </c>
      <c r="B452" s="3">
        <v>40</v>
      </c>
      <c r="C452" s="3" t="s">
        <v>192</v>
      </c>
      <c r="D452" s="8">
        <v>0.14799999999999999</v>
      </c>
    </row>
    <row r="453" spans="1:4" x14ac:dyDescent="0.2">
      <c r="A453" s="3">
        <v>298</v>
      </c>
      <c r="B453" s="3">
        <v>50</v>
      </c>
      <c r="C453" s="3" t="s">
        <v>192</v>
      </c>
      <c r="D453" s="8">
        <v>0.16400000000000001</v>
      </c>
    </row>
    <row r="454" spans="1:4" x14ac:dyDescent="0.2">
      <c r="A454" s="3">
        <v>298</v>
      </c>
      <c r="B454" s="3">
        <v>60</v>
      </c>
      <c r="C454" s="3" t="s">
        <v>192</v>
      </c>
      <c r="D454" s="8">
        <v>0.19</v>
      </c>
    </row>
    <row r="455" spans="1:4" x14ac:dyDescent="0.2">
      <c r="A455" s="3">
        <v>298</v>
      </c>
      <c r="B455" s="3">
        <v>65</v>
      </c>
      <c r="C455" s="3" t="s">
        <v>192</v>
      </c>
      <c r="D455" s="8">
        <v>0.19600000000000001</v>
      </c>
    </row>
    <row r="456" spans="1:4" x14ac:dyDescent="0.2">
      <c r="A456" s="3">
        <v>298</v>
      </c>
      <c r="B456" s="3">
        <v>100</v>
      </c>
      <c r="C456" s="3" t="s">
        <v>192</v>
      </c>
      <c r="D456" s="8">
        <v>0.313</v>
      </c>
    </row>
    <row r="457" spans="1:4" x14ac:dyDescent="0.2">
      <c r="A457" s="3">
        <v>300</v>
      </c>
      <c r="B457" s="3">
        <v>25</v>
      </c>
      <c r="C457" s="3" t="s">
        <v>192</v>
      </c>
      <c r="D457" s="8">
        <v>0.13500000000000001</v>
      </c>
    </row>
    <row r="458" spans="1:4" x14ac:dyDescent="0.2">
      <c r="A458" s="3">
        <v>300</v>
      </c>
      <c r="B458" s="3">
        <v>50</v>
      </c>
      <c r="C458" s="3" t="s">
        <v>192</v>
      </c>
      <c r="D458" s="8">
        <v>0.17699999999999999</v>
      </c>
    </row>
    <row r="459" spans="1:4" x14ac:dyDescent="0.2">
      <c r="A459" s="3">
        <v>300</v>
      </c>
      <c r="B459" s="3">
        <v>55</v>
      </c>
      <c r="C459" s="3" t="s">
        <v>192</v>
      </c>
      <c r="D459" s="8">
        <v>0.183</v>
      </c>
    </row>
    <row r="460" spans="1:4" x14ac:dyDescent="0.2">
      <c r="A460" s="3">
        <v>300</v>
      </c>
      <c r="B460" s="3">
        <v>100</v>
      </c>
      <c r="C460" s="3" t="s">
        <v>192</v>
      </c>
      <c r="D460" s="8">
        <v>0.313</v>
      </c>
    </row>
    <row r="461" spans="1:4" x14ac:dyDescent="0.2">
      <c r="A461" s="3">
        <v>303</v>
      </c>
      <c r="B461" s="3">
        <v>25</v>
      </c>
      <c r="C461" s="3" t="s">
        <v>192</v>
      </c>
      <c r="D461" s="8">
        <v>0.13500000000000001</v>
      </c>
    </row>
    <row r="462" spans="1:4" x14ac:dyDescent="0.2">
      <c r="A462" s="3">
        <v>303</v>
      </c>
      <c r="B462" s="3">
        <v>30</v>
      </c>
      <c r="C462" s="3" t="s">
        <v>192</v>
      </c>
      <c r="D462" s="8">
        <v>0.16400000000000001</v>
      </c>
    </row>
    <row r="463" spans="1:4" x14ac:dyDescent="0.2">
      <c r="A463" s="3">
        <v>303</v>
      </c>
      <c r="B463" s="3">
        <v>40</v>
      </c>
      <c r="C463" s="3" t="s">
        <v>192</v>
      </c>
      <c r="D463" s="8">
        <v>0.14699999999999999</v>
      </c>
    </row>
    <row r="464" spans="1:4" x14ac:dyDescent="0.2">
      <c r="A464" s="3">
        <v>303</v>
      </c>
      <c r="B464" s="3">
        <v>50</v>
      </c>
      <c r="C464" s="3" t="s">
        <v>192</v>
      </c>
      <c r="D464" s="8">
        <v>0.16400000000000001</v>
      </c>
    </row>
    <row r="465" spans="1:4" x14ac:dyDescent="0.2">
      <c r="A465" s="3">
        <v>303</v>
      </c>
      <c r="B465" s="3">
        <v>60</v>
      </c>
      <c r="C465" s="3" t="s">
        <v>192</v>
      </c>
      <c r="D465" s="8">
        <v>0.19</v>
      </c>
    </row>
    <row r="466" spans="1:4" x14ac:dyDescent="0.2">
      <c r="A466" s="3">
        <v>303</v>
      </c>
      <c r="B466" s="3">
        <v>80</v>
      </c>
      <c r="C466" s="3" t="s">
        <v>192</v>
      </c>
      <c r="D466" s="8">
        <v>0.23899999999999999</v>
      </c>
    </row>
    <row r="467" spans="1:4" x14ac:dyDescent="0.2">
      <c r="A467" s="3">
        <v>303</v>
      </c>
      <c r="B467" s="3">
        <v>120</v>
      </c>
      <c r="C467" s="3" t="s">
        <v>192</v>
      </c>
      <c r="D467" s="8">
        <v>0.34399999999999997</v>
      </c>
    </row>
    <row r="468" spans="1:4" x14ac:dyDescent="0.2">
      <c r="A468" s="3">
        <v>305</v>
      </c>
      <c r="B468" s="3">
        <v>25</v>
      </c>
      <c r="C468" s="3" t="s">
        <v>192</v>
      </c>
      <c r="D468" s="8">
        <v>0.13500000000000001</v>
      </c>
    </row>
    <row r="469" spans="1:4" x14ac:dyDescent="0.2">
      <c r="A469" s="3">
        <v>305</v>
      </c>
      <c r="B469" s="3">
        <v>30</v>
      </c>
      <c r="C469" s="3" t="s">
        <v>192</v>
      </c>
      <c r="D469" s="8">
        <v>0.13900000000000001</v>
      </c>
    </row>
    <row r="470" spans="1:4" x14ac:dyDescent="0.2">
      <c r="A470" s="3">
        <v>305</v>
      </c>
      <c r="B470" s="3">
        <v>40</v>
      </c>
      <c r="C470" s="3" t="s">
        <v>192</v>
      </c>
      <c r="D470" s="8">
        <v>0.14799999999999999</v>
      </c>
    </row>
    <row r="471" spans="1:4" x14ac:dyDescent="0.2">
      <c r="A471" s="3">
        <v>305</v>
      </c>
      <c r="B471" s="3">
        <v>50</v>
      </c>
      <c r="C471" s="3" t="s">
        <v>192</v>
      </c>
      <c r="D471" s="8">
        <v>0.17699999999999999</v>
      </c>
    </row>
    <row r="472" spans="1:4" x14ac:dyDescent="0.2">
      <c r="A472" s="3">
        <v>305</v>
      </c>
      <c r="B472" s="3">
        <v>60</v>
      </c>
      <c r="C472" s="3" t="s">
        <v>192</v>
      </c>
      <c r="D472" s="8">
        <v>0.19</v>
      </c>
    </row>
    <row r="473" spans="1:4" x14ac:dyDescent="0.2">
      <c r="A473" s="3">
        <v>305</v>
      </c>
      <c r="B473" s="3">
        <v>65</v>
      </c>
      <c r="C473" s="3" t="s">
        <v>192</v>
      </c>
      <c r="D473" s="8">
        <v>0.19600000000000001</v>
      </c>
    </row>
    <row r="474" spans="1:4" x14ac:dyDescent="0.2">
      <c r="A474" s="3">
        <v>305</v>
      </c>
      <c r="B474" s="3">
        <v>70</v>
      </c>
      <c r="C474" s="3" t="s">
        <v>192</v>
      </c>
      <c r="D474" s="8">
        <v>0.19600000000000001</v>
      </c>
    </row>
    <row r="475" spans="1:4" x14ac:dyDescent="0.2">
      <c r="A475" s="3">
        <v>305</v>
      </c>
      <c r="B475" s="3">
        <v>75</v>
      </c>
      <c r="C475" s="3" t="s">
        <v>192</v>
      </c>
      <c r="D475" s="8">
        <v>0.23899999999999999</v>
      </c>
    </row>
    <row r="476" spans="1:4" x14ac:dyDescent="0.2">
      <c r="A476" s="3">
        <v>305</v>
      </c>
      <c r="B476" s="3">
        <v>80</v>
      </c>
      <c r="C476" s="3" t="s">
        <v>192</v>
      </c>
      <c r="D476" s="8">
        <v>0.23899999999999999</v>
      </c>
    </row>
    <row r="477" spans="1:4" x14ac:dyDescent="0.2">
      <c r="A477" s="3">
        <v>305</v>
      </c>
      <c r="B477" s="3">
        <v>90</v>
      </c>
      <c r="C477" s="3" t="s">
        <v>192</v>
      </c>
      <c r="D477" s="8">
        <v>0.27600000000000002</v>
      </c>
    </row>
    <row r="478" spans="1:4" x14ac:dyDescent="0.2">
      <c r="A478" s="3">
        <v>305</v>
      </c>
      <c r="B478" s="3">
        <v>100</v>
      </c>
      <c r="C478" s="3" t="s">
        <v>192</v>
      </c>
      <c r="D478" s="8">
        <v>0.313</v>
      </c>
    </row>
    <row r="479" spans="1:4" x14ac:dyDescent="0.2">
      <c r="A479" s="3">
        <v>305</v>
      </c>
      <c r="B479" s="3">
        <v>110</v>
      </c>
      <c r="C479" s="3" t="s">
        <v>192</v>
      </c>
      <c r="D479" s="8">
        <v>0.32700000000000001</v>
      </c>
    </row>
    <row r="480" spans="1:4" x14ac:dyDescent="0.2">
      <c r="A480" s="3">
        <v>305</v>
      </c>
      <c r="B480" s="3">
        <v>120</v>
      </c>
      <c r="C480" s="3" t="s">
        <v>192</v>
      </c>
      <c r="D480" s="8">
        <v>0.34399999999999997</v>
      </c>
    </row>
    <row r="481" spans="1:4" x14ac:dyDescent="0.2">
      <c r="A481" s="3">
        <v>305</v>
      </c>
      <c r="B481" s="3">
        <v>125</v>
      </c>
      <c r="C481" s="3" t="s">
        <v>192</v>
      </c>
      <c r="D481" s="8">
        <v>0.34399999999999997</v>
      </c>
    </row>
    <row r="482" spans="1:4" x14ac:dyDescent="0.2">
      <c r="A482" s="3">
        <v>305</v>
      </c>
      <c r="B482" s="3">
        <v>130</v>
      </c>
      <c r="C482" s="3" t="s">
        <v>192</v>
      </c>
      <c r="D482" s="8">
        <v>0.36199999999999999</v>
      </c>
    </row>
    <row r="483" spans="1:4" x14ac:dyDescent="0.2">
      <c r="A483" s="3">
        <v>305</v>
      </c>
      <c r="B483" s="3">
        <v>150</v>
      </c>
      <c r="C483" s="3" t="s">
        <v>192</v>
      </c>
      <c r="D483" s="8">
        <v>0.50800000000000001</v>
      </c>
    </row>
    <row r="484" spans="1:4" x14ac:dyDescent="0.2">
      <c r="A484" s="3">
        <v>305</v>
      </c>
      <c r="B484" s="3">
        <v>175</v>
      </c>
      <c r="C484" s="3" t="s">
        <v>192</v>
      </c>
      <c r="D484" s="8">
        <v>0.50900000000000001</v>
      </c>
    </row>
    <row r="485" spans="1:4" x14ac:dyDescent="0.2">
      <c r="A485" s="3">
        <v>305</v>
      </c>
      <c r="B485" s="3">
        <v>200</v>
      </c>
      <c r="C485" s="3" t="s">
        <v>192</v>
      </c>
      <c r="D485" s="8">
        <v>0.57299999999999995</v>
      </c>
    </row>
    <row r="486" spans="1:4" x14ac:dyDescent="0.2">
      <c r="A486" s="3">
        <v>318</v>
      </c>
      <c r="B486" s="3">
        <v>25</v>
      </c>
      <c r="C486" s="3" t="s">
        <v>192</v>
      </c>
      <c r="D486" s="8">
        <v>0.14399999999999999</v>
      </c>
    </row>
    <row r="487" spans="1:4" x14ac:dyDescent="0.2">
      <c r="A487" s="3">
        <v>318</v>
      </c>
      <c r="B487" s="3">
        <v>30</v>
      </c>
      <c r="C487" s="3" t="s">
        <v>192</v>
      </c>
      <c r="D487" s="8">
        <v>0.14299999999999999</v>
      </c>
    </row>
    <row r="488" spans="1:4" x14ac:dyDescent="0.2">
      <c r="A488" s="3">
        <v>318</v>
      </c>
      <c r="B488" s="3">
        <v>40</v>
      </c>
      <c r="C488" s="3" t="s">
        <v>192</v>
      </c>
      <c r="D488" s="8">
        <v>0.16400000000000001</v>
      </c>
    </row>
    <row r="489" spans="1:4" x14ac:dyDescent="0.2">
      <c r="A489" s="3">
        <v>318</v>
      </c>
      <c r="B489" s="3">
        <v>50</v>
      </c>
      <c r="C489" s="3" t="s">
        <v>192</v>
      </c>
      <c r="D489" s="8">
        <v>0.183</v>
      </c>
    </row>
    <row r="490" spans="1:4" x14ac:dyDescent="0.2">
      <c r="A490" s="3">
        <v>318</v>
      </c>
      <c r="B490" s="3">
        <v>60</v>
      </c>
      <c r="C490" s="3" t="s">
        <v>192</v>
      </c>
      <c r="D490" s="8">
        <v>0.19600000000000001</v>
      </c>
    </row>
    <row r="491" spans="1:4" x14ac:dyDescent="0.2">
      <c r="A491" s="3">
        <v>318</v>
      </c>
      <c r="B491" s="3">
        <v>70</v>
      </c>
      <c r="C491" s="3" t="s">
        <v>192</v>
      </c>
      <c r="D491" s="8">
        <v>0.23899999999999999</v>
      </c>
    </row>
    <row r="492" spans="1:4" x14ac:dyDescent="0.2">
      <c r="A492" s="3">
        <v>318</v>
      </c>
      <c r="B492" s="3">
        <v>80</v>
      </c>
      <c r="C492" s="3" t="s">
        <v>192</v>
      </c>
      <c r="D492" s="8">
        <v>0.25</v>
      </c>
    </row>
    <row r="493" spans="1:4" x14ac:dyDescent="0.2">
      <c r="A493" s="3">
        <v>318</v>
      </c>
      <c r="B493" s="3">
        <v>90</v>
      </c>
      <c r="C493" s="3" t="s">
        <v>192</v>
      </c>
      <c r="D493" s="8">
        <v>0.29899999999999999</v>
      </c>
    </row>
    <row r="494" spans="1:4" x14ac:dyDescent="0.2">
      <c r="A494" s="3">
        <v>318</v>
      </c>
      <c r="B494" s="3">
        <v>100</v>
      </c>
      <c r="C494" s="3" t="s">
        <v>192</v>
      </c>
      <c r="D494" s="8">
        <v>0.32400000000000001</v>
      </c>
    </row>
    <row r="495" spans="1:4" x14ac:dyDescent="0.2">
      <c r="A495" s="3">
        <v>318</v>
      </c>
      <c r="B495" s="3">
        <v>120</v>
      </c>
      <c r="C495" s="3" t="s">
        <v>192</v>
      </c>
      <c r="D495" s="8">
        <v>0.36199999999999999</v>
      </c>
    </row>
    <row r="496" spans="1:4" x14ac:dyDescent="0.2">
      <c r="A496" s="3">
        <v>318</v>
      </c>
      <c r="B496" s="3">
        <v>130</v>
      </c>
      <c r="C496" s="3" t="s">
        <v>192</v>
      </c>
      <c r="D496" s="8">
        <v>0.37</v>
      </c>
    </row>
    <row r="497" spans="1:4" x14ac:dyDescent="0.2">
      <c r="A497" s="3">
        <v>324</v>
      </c>
      <c r="B497" s="3">
        <v>25</v>
      </c>
      <c r="C497" s="3" t="s">
        <v>192</v>
      </c>
      <c r="D497" s="8">
        <v>0.14299999999999999</v>
      </c>
    </row>
    <row r="498" spans="1:4" x14ac:dyDescent="0.2">
      <c r="A498" s="3">
        <v>324</v>
      </c>
      <c r="B498" s="3">
        <v>30</v>
      </c>
      <c r="C498" s="3" t="s">
        <v>192</v>
      </c>
      <c r="D498" s="8">
        <v>0.14799999999999999</v>
      </c>
    </row>
    <row r="499" spans="1:4" x14ac:dyDescent="0.2">
      <c r="A499" s="3">
        <v>324</v>
      </c>
      <c r="B499" s="3">
        <v>40</v>
      </c>
      <c r="C499" s="3" t="s">
        <v>192</v>
      </c>
      <c r="D499" s="8">
        <v>0.17699999999999999</v>
      </c>
    </row>
    <row r="500" spans="1:4" x14ac:dyDescent="0.2">
      <c r="A500" s="3">
        <v>324</v>
      </c>
      <c r="B500" s="3">
        <v>50</v>
      </c>
      <c r="C500" s="3" t="s">
        <v>192</v>
      </c>
      <c r="D500" s="8">
        <v>0.19</v>
      </c>
    </row>
    <row r="501" spans="1:4" x14ac:dyDescent="0.2">
      <c r="A501" s="3">
        <v>324</v>
      </c>
      <c r="B501" s="3">
        <v>55</v>
      </c>
      <c r="C501" s="3" t="s">
        <v>192</v>
      </c>
      <c r="D501" s="8">
        <v>0.189</v>
      </c>
    </row>
    <row r="502" spans="1:4" x14ac:dyDescent="0.2">
      <c r="A502" s="3">
        <v>324</v>
      </c>
      <c r="B502" s="3">
        <v>60</v>
      </c>
      <c r="C502" s="3" t="s">
        <v>192</v>
      </c>
      <c r="D502" s="8">
        <v>0.19600000000000001</v>
      </c>
    </row>
    <row r="503" spans="1:4" x14ac:dyDescent="0.2">
      <c r="A503" s="3">
        <v>324</v>
      </c>
      <c r="B503" s="3">
        <v>65</v>
      </c>
      <c r="C503" s="3" t="s">
        <v>192</v>
      </c>
      <c r="D503" s="8">
        <v>0.23899999999999999</v>
      </c>
    </row>
    <row r="504" spans="1:4" x14ac:dyDescent="0.2">
      <c r="A504" s="3">
        <v>324</v>
      </c>
      <c r="B504" s="3">
        <v>70</v>
      </c>
      <c r="C504" s="3" t="s">
        <v>192</v>
      </c>
      <c r="D504" s="8">
        <v>0.23899999999999999</v>
      </c>
    </row>
    <row r="505" spans="1:4" x14ac:dyDescent="0.2">
      <c r="A505" s="3">
        <v>324</v>
      </c>
      <c r="B505" s="3">
        <v>75</v>
      </c>
      <c r="C505" s="3" t="s">
        <v>192</v>
      </c>
      <c r="D505" s="8">
        <v>0.25</v>
      </c>
    </row>
    <row r="506" spans="1:4" x14ac:dyDescent="0.2">
      <c r="A506" s="3">
        <v>324</v>
      </c>
      <c r="B506" s="3">
        <v>80</v>
      </c>
      <c r="C506" s="3" t="s">
        <v>192</v>
      </c>
      <c r="D506" s="8">
        <v>0.25</v>
      </c>
    </row>
    <row r="507" spans="1:4" x14ac:dyDescent="0.2">
      <c r="A507" s="3">
        <v>324</v>
      </c>
      <c r="B507" s="3">
        <v>85</v>
      </c>
      <c r="C507" s="3" t="s">
        <v>192</v>
      </c>
      <c r="D507" s="8">
        <v>0.31</v>
      </c>
    </row>
    <row r="508" spans="1:4" x14ac:dyDescent="0.2">
      <c r="A508" s="3">
        <v>324</v>
      </c>
      <c r="B508" s="3">
        <v>90</v>
      </c>
      <c r="C508" s="3" t="s">
        <v>192</v>
      </c>
      <c r="D508" s="8">
        <v>0.313</v>
      </c>
    </row>
    <row r="509" spans="1:4" x14ac:dyDescent="0.2">
      <c r="A509" s="3">
        <v>324</v>
      </c>
      <c r="B509" s="3">
        <v>95</v>
      </c>
      <c r="C509" s="3" t="s">
        <v>192</v>
      </c>
      <c r="D509" s="8">
        <v>0.32400000000000001</v>
      </c>
    </row>
    <row r="510" spans="1:4" x14ac:dyDescent="0.2">
      <c r="A510" s="3">
        <v>324</v>
      </c>
      <c r="B510" s="3">
        <v>100</v>
      </c>
      <c r="C510" s="3" t="s">
        <v>192</v>
      </c>
      <c r="D510" s="8">
        <v>0.32700000000000001</v>
      </c>
    </row>
    <row r="511" spans="1:4" x14ac:dyDescent="0.2">
      <c r="A511" s="3">
        <v>324</v>
      </c>
      <c r="B511" s="3">
        <v>110</v>
      </c>
      <c r="C511" s="3" t="s">
        <v>192</v>
      </c>
      <c r="D511" s="8">
        <v>0.34399999999999997</v>
      </c>
    </row>
    <row r="512" spans="1:4" x14ac:dyDescent="0.2">
      <c r="A512" s="3">
        <v>324</v>
      </c>
      <c r="B512" s="3">
        <v>115</v>
      </c>
      <c r="C512" s="3" t="s">
        <v>192</v>
      </c>
      <c r="D512" s="8">
        <v>0.36199999999999999</v>
      </c>
    </row>
    <row r="513" spans="1:4" x14ac:dyDescent="0.2">
      <c r="A513" s="3">
        <v>324</v>
      </c>
      <c r="B513" s="3">
        <v>120</v>
      </c>
      <c r="C513" s="3" t="s">
        <v>192</v>
      </c>
      <c r="D513" s="8">
        <v>0.36199999999999999</v>
      </c>
    </row>
    <row r="514" spans="1:4" x14ac:dyDescent="0.2">
      <c r="A514" s="3">
        <v>324</v>
      </c>
      <c r="B514" s="3">
        <v>125</v>
      </c>
      <c r="C514" s="3" t="s">
        <v>192</v>
      </c>
      <c r="D514" s="8">
        <v>0.36199999999999999</v>
      </c>
    </row>
    <row r="515" spans="1:4" x14ac:dyDescent="0.2">
      <c r="A515" s="3">
        <v>324</v>
      </c>
      <c r="B515" s="3">
        <v>130</v>
      </c>
      <c r="C515" s="3" t="s">
        <v>192</v>
      </c>
      <c r="D515" s="8">
        <v>0.37</v>
      </c>
    </row>
    <row r="516" spans="1:4" x14ac:dyDescent="0.2">
      <c r="A516" s="3">
        <v>324</v>
      </c>
      <c r="B516" s="3">
        <v>140</v>
      </c>
      <c r="C516" s="3" t="s">
        <v>192</v>
      </c>
      <c r="D516" s="8">
        <v>0.45800000000000002</v>
      </c>
    </row>
    <row r="517" spans="1:4" x14ac:dyDescent="0.2">
      <c r="A517" s="3">
        <v>324</v>
      </c>
      <c r="B517" s="3">
        <v>150</v>
      </c>
      <c r="C517" s="3" t="s">
        <v>192</v>
      </c>
      <c r="D517" s="8">
        <v>0.48299999999999998</v>
      </c>
    </row>
    <row r="518" spans="1:4" x14ac:dyDescent="0.2">
      <c r="A518" s="3">
        <v>324</v>
      </c>
      <c r="B518" s="3">
        <v>155</v>
      </c>
      <c r="C518" s="3" t="s">
        <v>192</v>
      </c>
      <c r="D518" s="8">
        <v>0.50800000000000001</v>
      </c>
    </row>
    <row r="519" spans="1:4" x14ac:dyDescent="0.2">
      <c r="A519" s="3">
        <v>324</v>
      </c>
      <c r="B519" s="3">
        <v>160</v>
      </c>
      <c r="C519" s="3" t="s">
        <v>192</v>
      </c>
      <c r="D519" s="8">
        <v>0.50900000000000001</v>
      </c>
    </row>
    <row r="520" spans="1:4" x14ac:dyDescent="0.2">
      <c r="A520" s="3">
        <v>324</v>
      </c>
      <c r="B520" s="3">
        <v>170</v>
      </c>
      <c r="C520" s="3" t="s">
        <v>192</v>
      </c>
      <c r="D520" s="8">
        <v>0.57299999999999995</v>
      </c>
    </row>
    <row r="521" spans="1:4" x14ac:dyDescent="0.2">
      <c r="A521" s="3">
        <v>324</v>
      </c>
      <c r="B521" s="3">
        <v>175</v>
      </c>
      <c r="C521" s="3" t="s">
        <v>192</v>
      </c>
      <c r="D521" s="8">
        <v>0.57299999999999995</v>
      </c>
    </row>
    <row r="522" spans="1:4" x14ac:dyDescent="0.2">
      <c r="A522" s="3">
        <v>324</v>
      </c>
      <c r="B522" s="3">
        <v>180</v>
      </c>
      <c r="C522" s="3" t="s">
        <v>192</v>
      </c>
      <c r="D522" s="8">
        <v>0.57299999999999995</v>
      </c>
    </row>
    <row r="523" spans="1:4" x14ac:dyDescent="0.2">
      <c r="A523" s="3">
        <v>324</v>
      </c>
      <c r="B523" s="3">
        <v>190</v>
      </c>
      <c r="C523" s="3" t="s">
        <v>192</v>
      </c>
      <c r="D523" s="8">
        <v>0.57299999999999995</v>
      </c>
    </row>
    <row r="524" spans="1:4" x14ac:dyDescent="0.2">
      <c r="A524" s="3">
        <v>324</v>
      </c>
      <c r="B524" s="3">
        <v>200</v>
      </c>
      <c r="C524" s="3" t="s">
        <v>192</v>
      </c>
      <c r="D524" s="8">
        <v>0.76400000000000001</v>
      </c>
    </row>
    <row r="525" spans="1:4" x14ac:dyDescent="0.2">
      <c r="A525" s="3">
        <v>332</v>
      </c>
      <c r="B525" s="3">
        <v>25</v>
      </c>
      <c r="C525" s="3" t="s">
        <v>192</v>
      </c>
      <c r="D525" s="8">
        <v>0.14699999999999999</v>
      </c>
    </row>
    <row r="526" spans="1:4" x14ac:dyDescent="0.2">
      <c r="A526" s="3">
        <v>332</v>
      </c>
      <c r="B526" s="3">
        <v>30</v>
      </c>
      <c r="C526" s="3" t="s">
        <v>192</v>
      </c>
      <c r="D526" s="8">
        <v>0.14799999999999999</v>
      </c>
    </row>
    <row r="527" spans="1:4" x14ac:dyDescent="0.2">
      <c r="A527" s="3">
        <v>332</v>
      </c>
      <c r="B527" s="3">
        <v>120</v>
      </c>
      <c r="C527" s="3" t="s">
        <v>192</v>
      </c>
      <c r="D527" s="8">
        <v>0.36199999999999999</v>
      </c>
    </row>
    <row r="528" spans="1:4" x14ac:dyDescent="0.2">
      <c r="A528" s="3">
        <v>336</v>
      </c>
      <c r="B528" s="3">
        <v>30</v>
      </c>
      <c r="C528" s="3" t="s">
        <v>192</v>
      </c>
      <c r="D528" s="8">
        <v>0.16400000000000001</v>
      </c>
    </row>
    <row r="529" spans="1:4" x14ac:dyDescent="0.2">
      <c r="A529" s="3">
        <v>336</v>
      </c>
      <c r="B529" s="3">
        <v>40</v>
      </c>
      <c r="C529" s="3" t="s">
        <v>192</v>
      </c>
      <c r="D529" s="8">
        <v>0.183</v>
      </c>
    </row>
    <row r="530" spans="1:4" x14ac:dyDescent="0.2">
      <c r="A530" s="3">
        <v>336</v>
      </c>
      <c r="B530" s="3">
        <v>50</v>
      </c>
      <c r="C530" s="3" t="s">
        <v>192</v>
      </c>
      <c r="D530" s="8">
        <v>0.19900000000000001</v>
      </c>
    </row>
    <row r="531" spans="1:4" x14ac:dyDescent="0.2">
      <c r="A531" s="3">
        <v>336</v>
      </c>
      <c r="B531" s="3">
        <v>60</v>
      </c>
      <c r="C531" s="3" t="s">
        <v>192</v>
      </c>
      <c r="D531" s="8">
        <v>0.23899999999999999</v>
      </c>
    </row>
    <row r="532" spans="1:4" x14ac:dyDescent="0.2">
      <c r="A532" s="3">
        <v>336</v>
      </c>
      <c r="B532" s="3">
        <v>65</v>
      </c>
      <c r="C532" s="3" t="s">
        <v>192</v>
      </c>
      <c r="D532" s="8">
        <v>0.25</v>
      </c>
    </row>
    <row r="533" spans="1:4" x14ac:dyDescent="0.2">
      <c r="A533" s="3">
        <v>336</v>
      </c>
      <c r="B533" s="3">
        <v>70</v>
      </c>
      <c r="C533" s="3" t="s">
        <v>192</v>
      </c>
      <c r="D533" s="8">
        <v>0.25</v>
      </c>
    </row>
    <row r="534" spans="1:4" x14ac:dyDescent="0.2">
      <c r="A534" s="3">
        <v>336</v>
      </c>
      <c r="B534" s="3">
        <v>75</v>
      </c>
      <c r="C534" s="3" t="s">
        <v>192</v>
      </c>
      <c r="D534" s="8">
        <v>0.29899999999999999</v>
      </c>
    </row>
    <row r="535" spans="1:4" x14ac:dyDescent="0.2">
      <c r="A535" s="3">
        <v>336</v>
      </c>
      <c r="B535" s="3">
        <v>100</v>
      </c>
      <c r="C535" s="3" t="s">
        <v>192</v>
      </c>
      <c r="D535" s="8">
        <v>0.34399999999999997</v>
      </c>
    </row>
    <row r="536" spans="1:4" x14ac:dyDescent="0.2">
      <c r="A536" s="3">
        <v>336</v>
      </c>
      <c r="B536" s="3">
        <v>110</v>
      </c>
      <c r="C536" s="3" t="s">
        <v>192</v>
      </c>
      <c r="D536" s="8">
        <v>0.34399999999999997</v>
      </c>
    </row>
    <row r="537" spans="1:4" x14ac:dyDescent="0.2">
      <c r="A537" s="3">
        <v>336</v>
      </c>
      <c r="B537" s="3">
        <v>125</v>
      </c>
      <c r="C537" s="3" t="s">
        <v>192</v>
      </c>
      <c r="D537" s="8">
        <v>0.36199999999999999</v>
      </c>
    </row>
    <row r="538" spans="1:4" x14ac:dyDescent="0.2">
      <c r="A538" s="3">
        <v>336</v>
      </c>
      <c r="B538" s="3">
        <v>130</v>
      </c>
      <c r="C538" s="3" t="s">
        <v>192</v>
      </c>
      <c r="D538" s="8">
        <v>0.38200000000000001</v>
      </c>
    </row>
    <row r="539" spans="1:4" x14ac:dyDescent="0.2">
      <c r="A539" s="3">
        <v>336</v>
      </c>
      <c r="B539" s="3">
        <v>150</v>
      </c>
      <c r="C539" s="3" t="s">
        <v>192</v>
      </c>
      <c r="D539" s="8">
        <v>0.50900000000000001</v>
      </c>
    </row>
    <row r="540" spans="1:4" x14ac:dyDescent="0.2">
      <c r="A540" s="3">
        <v>336</v>
      </c>
      <c r="B540" s="3">
        <v>175</v>
      </c>
      <c r="C540" s="3" t="s">
        <v>192</v>
      </c>
      <c r="D540" s="8">
        <v>0.57299999999999995</v>
      </c>
    </row>
    <row r="541" spans="1:4" x14ac:dyDescent="0.2">
      <c r="A541" s="3">
        <v>336</v>
      </c>
      <c r="B541" s="3">
        <v>200</v>
      </c>
      <c r="C541" s="3" t="s">
        <v>192</v>
      </c>
      <c r="D541" s="8">
        <v>0.83299999999999996</v>
      </c>
    </row>
    <row r="542" spans="1:4" x14ac:dyDescent="0.2">
      <c r="A542" s="3">
        <v>341</v>
      </c>
      <c r="B542" s="3">
        <v>30</v>
      </c>
      <c r="C542" s="3" t="s">
        <v>192</v>
      </c>
      <c r="D542" s="8">
        <v>0.16400000000000001</v>
      </c>
    </row>
    <row r="543" spans="1:4" x14ac:dyDescent="0.2">
      <c r="A543" s="3">
        <v>341</v>
      </c>
      <c r="B543" s="3">
        <v>40</v>
      </c>
      <c r="C543" s="3" t="s">
        <v>192</v>
      </c>
      <c r="D543" s="8">
        <v>0.187</v>
      </c>
    </row>
    <row r="544" spans="1:4" x14ac:dyDescent="0.2">
      <c r="A544" s="3">
        <v>341</v>
      </c>
      <c r="B544" s="3">
        <v>50</v>
      </c>
      <c r="C544" s="3" t="s">
        <v>192</v>
      </c>
      <c r="D544" s="8">
        <v>0.19600000000000001</v>
      </c>
    </row>
    <row r="545" spans="1:4" x14ac:dyDescent="0.2">
      <c r="A545" s="3">
        <v>341</v>
      </c>
      <c r="B545" s="3">
        <v>60</v>
      </c>
      <c r="C545" s="3" t="s">
        <v>192</v>
      </c>
      <c r="D545" s="8">
        <v>0.25</v>
      </c>
    </row>
    <row r="546" spans="1:4" x14ac:dyDescent="0.2">
      <c r="A546" s="3">
        <v>341</v>
      </c>
      <c r="B546" s="3">
        <v>65</v>
      </c>
      <c r="C546" s="3" t="s">
        <v>192</v>
      </c>
      <c r="D546" s="8">
        <v>0.25</v>
      </c>
    </row>
    <row r="547" spans="1:4" x14ac:dyDescent="0.2">
      <c r="A547" s="3">
        <v>341</v>
      </c>
      <c r="B547" s="3">
        <v>100</v>
      </c>
      <c r="C547" s="3" t="s">
        <v>192</v>
      </c>
      <c r="D547" s="8">
        <v>0.34399999999999997</v>
      </c>
    </row>
    <row r="548" spans="1:4" x14ac:dyDescent="0.2">
      <c r="A548" s="3">
        <v>341</v>
      </c>
      <c r="B548" s="3">
        <v>125</v>
      </c>
      <c r="C548" s="3" t="s">
        <v>192</v>
      </c>
      <c r="D548" s="8">
        <v>0.38200000000000001</v>
      </c>
    </row>
    <row r="549" spans="1:4" x14ac:dyDescent="0.2">
      <c r="A549" s="3">
        <v>356</v>
      </c>
      <c r="B549" s="3">
        <v>25</v>
      </c>
      <c r="C549" s="3" t="s">
        <v>192</v>
      </c>
      <c r="D549" s="8">
        <v>0.17699999999999999</v>
      </c>
    </row>
    <row r="550" spans="1:4" x14ac:dyDescent="0.2">
      <c r="A550" s="3">
        <v>356</v>
      </c>
      <c r="B550" s="3">
        <v>30</v>
      </c>
      <c r="C550" s="3" t="s">
        <v>192</v>
      </c>
      <c r="D550" s="8">
        <v>0.183</v>
      </c>
    </row>
    <row r="551" spans="1:4" x14ac:dyDescent="0.2">
      <c r="A551" s="3">
        <v>356</v>
      </c>
      <c r="B551" s="3">
        <v>40</v>
      </c>
      <c r="C551" s="3" t="s">
        <v>192</v>
      </c>
      <c r="D551" s="8">
        <v>0.19</v>
      </c>
    </row>
    <row r="552" spans="1:4" x14ac:dyDescent="0.2">
      <c r="A552" s="3">
        <v>356</v>
      </c>
      <c r="B552" s="3">
        <v>50</v>
      </c>
      <c r="C552" s="3" t="s">
        <v>192</v>
      </c>
      <c r="D552" s="8">
        <v>0.23899999999999999</v>
      </c>
    </row>
    <row r="553" spans="1:4" x14ac:dyDescent="0.2">
      <c r="A553" s="3">
        <v>356</v>
      </c>
      <c r="B553" s="3">
        <v>60</v>
      </c>
      <c r="C553" s="3" t="s">
        <v>192</v>
      </c>
      <c r="D553" s="8">
        <v>0.25</v>
      </c>
    </row>
    <row r="554" spans="1:4" x14ac:dyDescent="0.2">
      <c r="A554" s="3">
        <v>356</v>
      </c>
      <c r="B554" s="3">
        <v>65</v>
      </c>
      <c r="C554" s="3" t="s">
        <v>192</v>
      </c>
      <c r="D554" s="8">
        <v>0.29899999999999999</v>
      </c>
    </row>
    <row r="555" spans="1:4" x14ac:dyDescent="0.2">
      <c r="A555" s="3">
        <v>356</v>
      </c>
      <c r="B555" s="3">
        <v>70</v>
      </c>
      <c r="C555" s="3" t="s">
        <v>192</v>
      </c>
      <c r="D555" s="8">
        <v>0.29899999999999999</v>
      </c>
    </row>
    <row r="556" spans="1:4" x14ac:dyDescent="0.2">
      <c r="A556" s="3">
        <v>356</v>
      </c>
      <c r="B556" s="3">
        <v>75</v>
      </c>
      <c r="C556" s="3" t="s">
        <v>192</v>
      </c>
      <c r="D556" s="8">
        <v>0.313</v>
      </c>
    </row>
    <row r="557" spans="1:4" x14ac:dyDescent="0.2">
      <c r="A557" s="3">
        <v>356</v>
      </c>
      <c r="B557" s="3">
        <v>80</v>
      </c>
      <c r="C557" s="3" t="s">
        <v>192</v>
      </c>
      <c r="D557" s="8">
        <v>0.313</v>
      </c>
    </row>
    <row r="558" spans="1:4" x14ac:dyDescent="0.2">
      <c r="A558" s="3">
        <v>356</v>
      </c>
      <c r="B558" s="3">
        <v>90</v>
      </c>
      <c r="C558" s="3" t="s">
        <v>192</v>
      </c>
      <c r="D558" s="8">
        <v>0.34399999999999997</v>
      </c>
    </row>
    <row r="559" spans="1:4" x14ac:dyDescent="0.2">
      <c r="A559" s="3">
        <v>356</v>
      </c>
      <c r="B559" s="3">
        <v>95</v>
      </c>
      <c r="C559" s="3" t="s">
        <v>192</v>
      </c>
      <c r="D559" s="8">
        <v>0.34399999999999997</v>
      </c>
    </row>
    <row r="560" spans="1:4" x14ac:dyDescent="0.2">
      <c r="A560" s="3">
        <v>356</v>
      </c>
      <c r="B560" s="3">
        <v>100</v>
      </c>
      <c r="C560" s="3" t="s">
        <v>192</v>
      </c>
      <c r="D560" s="8">
        <v>0.34399999999999997</v>
      </c>
    </row>
    <row r="561" spans="1:4" x14ac:dyDescent="0.2">
      <c r="A561" s="3">
        <v>356</v>
      </c>
      <c r="B561" s="3">
        <v>110</v>
      </c>
      <c r="C561" s="3" t="s">
        <v>192</v>
      </c>
      <c r="D561" s="8">
        <v>0.36199999999999999</v>
      </c>
    </row>
    <row r="562" spans="1:4" x14ac:dyDescent="0.2">
      <c r="A562" s="3">
        <v>356</v>
      </c>
      <c r="B562" s="3">
        <v>115</v>
      </c>
      <c r="C562" s="3" t="s">
        <v>192</v>
      </c>
      <c r="D562" s="8">
        <v>0.38200000000000001</v>
      </c>
    </row>
    <row r="563" spans="1:4" x14ac:dyDescent="0.2">
      <c r="A563" s="3">
        <v>356</v>
      </c>
      <c r="B563" s="3">
        <v>120</v>
      </c>
      <c r="C563" s="3" t="s">
        <v>192</v>
      </c>
      <c r="D563" s="8">
        <v>0.38200000000000001</v>
      </c>
    </row>
    <row r="564" spans="1:4" x14ac:dyDescent="0.2">
      <c r="A564" s="3">
        <v>356</v>
      </c>
      <c r="B564" s="3">
        <v>125</v>
      </c>
      <c r="C564" s="3" t="s">
        <v>192</v>
      </c>
      <c r="D564" s="8">
        <v>0.45800000000000002</v>
      </c>
    </row>
    <row r="565" spans="1:4" x14ac:dyDescent="0.2">
      <c r="A565" s="3">
        <v>356</v>
      </c>
      <c r="B565" s="3">
        <v>130</v>
      </c>
      <c r="C565" s="3" t="s">
        <v>192</v>
      </c>
      <c r="D565" s="8">
        <v>0.48299999999999998</v>
      </c>
    </row>
    <row r="566" spans="1:4" x14ac:dyDescent="0.2">
      <c r="A566" s="3">
        <v>356</v>
      </c>
      <c r="B566" s="3">
        <v>140</v>
      </c>
      <c r="C566" s="3" t="s">
        <v>192</v>
      </c>
      <c r="D566" s="8">
        <v>0.50900000000000001</v>
      </c>
    </row>
    <row r="567" spans="1:4" x14ac:dyDescent="0.2">
      <c r="A567" s="3">
        <v>356</v>
      </c>
      <c r="B567" s="3">
        <v>150</v>
      </c>
      <c r="C567" s="3" t="s">
        <v>192</v>
      </c>
      <c r="D567" s="8">
        <v>0.50900000000000001</v>
      </c>
    </row>
    <row r="568" spans="1:4" x14ac:dyDescent="0.2">
      <c r="A568" s="3">
        <v>356</v>
      </c>
      <c r="B568" s="3">
        <v>160</v>
      </c>
      <c r="C568" s="3" t="s">
        <v>192</v>
      </c>
      <c r="D568" s="8">
        <v>0.57299999999999995</v>
      </c>
    </row>
    <row r="569" spans="1:4" x14ac:dyDescent="0.2">
      <c r="A569" s="3">
        <v>356</v>
      </c>
      <c r="B569" s="3">
        <v>170</v>
      </c>
      <c r="C569" s="3" t="s">
        <v>192</v>
      </c>
      <c r="D569" s="8">
        <v>0.57299999999999995</v>
      </c>
    </row>
    <row r="570" spans="1:4" x14ac:dyDescent="0.2">
      <c r="A570" s="3">
        <v>356</v>
      </c>
      <c r="B570" s="3">
        <v>175</v>
      </c>
      <c r="C570" s="3" t="s">
        <v>192</v>
      </c>
      <c r="D570" s="8">
        <v>0.57299999999999995</v>
      </c>
    </row>
    <row r="571" spans="1:4" x14ac:dyDescent="0.2">
      <c r="A571" s="3">
        <v>356</v>
      </c>
      <c r="B571" s="3">
        <v>200</v>
      </c>
      <c r="C571" s="3" t="s">
        <v>192</v>
      </c>
      <c r="D571" s="8">
        <v>0.83299999999999996</v>
      </c>
    </row>
    <row r="572" spans="1:4" x14ac:dyDescent="0.2">
      <c r="A572" s="3">
        <v>368</v>
      </c>
      <c r="B572" s="3">
        <v>25</v>
      </c>
      <c r="C572" s="3" t="s">
        <v>192</v>
      </c>
      <c r="D572" s="8">
        <v>0.183</v>
      </c>
    </row>
    <row r="573" spans="1:4" x14ac:dyDescent="0.2">
      <c r="A573" s="3">
        <v>368</v>
      </c>
      <c r="B573" s="3">
        <v>40</v>
      </c>
      <c r="C573" s="3" t="s">
        <v>192</v>
      </c>
      <c r="D573" s="8">
        <v>0.19600000000000001</v>
      </c>
    </row>
    <row r="574" spans="1:4" x14ac:dyDescent="0.2">
      <c r="A574" s="3">
        <v>368</v>
      </c>
      <c r="B574" s="3">
        <v>50</v>
      </c>
      <c r="C574" s="3" t="s">
        <v>192</v>
      </c>
      <c r="D574" s="8">
        <v>0.23899999999999999</v>
      </c>
    </row>
    <row r="575" spans="1:4" x14ac:dyDescent="0.2">
      <c r="A575" s="3">
        <v>368</v>
      </c>
      <c r="B575" s="3">
        <v>60</v>
      </c>
      <c r="C575" s="3" t="s">
        <v>192</v>
      </c>
      <c r="D575" s="8">
        <v>0.29899999999999999</v>
      </c>
    </row>
    <row r="576" spans="1:4" x14ac:dyDescent="0.2">
      <c r="A576" s="3">
        <v>368</v>
      </c>
      <c r="B576" s="3">
        <v>70</v>
      </c>
      <c r="C576" s="3" t="s">
        <v>192</v>
      </c>
      <c r="D576" s="8">
        <v>0.313</v>
      </c>
    </row>
    <row r="577" spans="1:4" x14ac:dyDescent="0.2">
      <c r="A577" s="3">
        <v>368</v>
      </c>
      <c r="B577" s="3">
        <v>75</v>
      </c>
      <c r="C577" s="3" t="s">
        <v>192</v>
      </c>
      <c r="D577" s="8">
        <v>0.32700000000000001</v>
      </c>
    </row>
    <row r="578" spans="1:4" x14ac:dyDescent="0.2">
      <c r="A578" s="3">
        <v>368</v>
      </c>
      <c r="B578" s="3">
        <v>80</v>
      </c>
      <c r="C578" s="3" t="s">
        <v>192</v>
      </c>
      <c r="D578" s="8">
        <v>0.32700000000000001</v>
      </c>
    </row>
    <row r="579" spans="1:4" x14ac:dyDescent="0.2">
      <c r="A579" s="3">
        <v>368</v>
      </c>
      <c r="B579" s="3">
        <v>90</v>
      </c>
      <c r="C579" s="3" t="s">
        <v>192</v>
      </c>
      <c r="D579" s="8">
        <v>0.34399999999999997</v>
      </c>
    </row>
    <row r="580" spans="1:4" x14ac:dyDescent="0.2">
      <c r="A580" s="3">
        <v>368</v>
      </c>
      <c r="B580" s="3">
        <v>100</v>
      </c>
      <c r="C580" s="3" t="s">
        <v>192</v>
      </c>
      <c r="D580" s="8">
        <v>0.36199999999999999</v>
      </c>
    </row>
    <row r="581" spans="1:4" x14ac:dyDescent="0.2">
      <c r="A581" s="3">
        <v>368</v>
      </c>
      <c r="B581" s="3">
        <v>110</v>
      </c>
      <c r="C581" s="3" t="s">
        <v>192</v>
      </c>
      <c r="D581" s="8">
        <v>0.45800000000000002</v>
      </c>
    </row>
    <row r="582" spans="1:4" x14ac:dyDescent="0.2">
      <c r="A582" s="3">
        <v>368</v>
      </c>
      <c r="B582" s="3">
        <v>120</v>
      </c>
      <c r="C582" s="3" t="s">
        <v>192</v>
      </c>
      <c r="D582" s="8">
        <v>0.46200000000000002</v>
      </c>
    </row>
    <row r="583" spans="1:4" x14ac:dyDescent="0.2">
      <c r="A583" s="3">
        <v>368</v>
      </c>
      <c r="B583" s="3">
        <v>125</v>
      </c>
      <c r="C583" s="3" t="s">
        <v>192</v>
      </c>
      <c r="D583" s="8">
        <v>0.48299999999999998</v>
      </c>
    </row>
    <row r="584" spans="1:4" x14ac:dyDescent="0.2">
      <c r="A584" s="3">
        <v>368</v>
      </c>
      <c r="B584" s="3">
        <v>130</v>
      </c>
      <c r="C584" s="3" t="s">
        <v>192</v>
      </c>
      <c r="D584" s="8">
        <v>0.50900000000000001</v>
      </c>
    </row>
    <row r="585" spans="1:4" x14ac:dyDescent="0.2">
      <c r="A585" s="3">
        <v>368</v>
      </c>
      <c r="B585" s="3">
        <v>140</v>
      </c>
      <c r="C585" s="3" t="s">
        <v>192</v>
      </c>
      <c r="D585" s="8">
        <v>0.50900000000000001</v>
      </c>
    </row>
    <row r="586" spans="1:4" x14ac:dyDescent="0.2">
      <c r="A586" s="3">
        <v>381</v>
      </c>
      <c r="B586" s="3">
        <v>30</v>
      </c>
      <c r="C586" s="3" t="s">
        <v>192</v>
      </c>
      <c r="D586" s="8">
        <v>0.19</v>
      </c>
    </row>
    <row r="587" spans="1:4" x14ac:dyDescent="0.2">
      <c r="A587" s="3">
        <v>381</v>
      </c>
      <c r="B587" s="3">
        <v>40</v>
      </c>
      <c r="C587" s="3" t="s">
        <v>192</v>
      </c>
      <c r="D587" s="8">
        <v>0.25</v>
      </c>
    </row>
    <row r="588" spans="1:4" x14ac:dyDescent="0.2">
      <c r="A588" s="3">
        <v>381</v>
      </c>
      <c r="B588" s="3">
        <v>50</v>
      </c>
      <c r="C588" s="3" t="s">
        <v>192</v>
      </c>
      <c r="D588" s="8">
        <v>0.25</v>
      </c>
    </row>
    <row r="589" spans="1:4" x14ac:dyDescent="0.2">
      <c r="A589" s="3">
        <v>381</v>
      </c>
      <c r="B589" s="3">
        <v>60</v>
      </c>
      <c r="C589" s="3" t="s">
        <v>192</v>
      </c>
      <c r="D589" s="8">
        <v>0.32700000000000001</v>
      </c>
    </row>
    <row r="590" spans="1:4" x14ac:dyDescent="0.2">
      <c r="A590" s="3">
        <v>381</v>
      </c>
      <c r="B590" s="3">
        <v>65</v>
      </c>
      <c r="C590" s="3" t="s">
        <v>192</v>
      </c>
      <c r="D590" s="8">
        <v>0.32300000000000001</v>
      </c>
    </row>
    <row r="591" spans="1:4" x14ac:dyDescent="0.2">
      <c r="A591" s="3">
        <v>381</v>
      </c>
      <c r="B591" s="3">
        <v>70</v>
      </c>
      <c r="C591" s="3" t="s">
        <v>192</v>
      </c>
      <c r="D591" s="8">
        <v>0.32700000000000001</v>
      </c>
    </row>
    <row r="592" spans="1:4" x14ac:dyDescent="0.2">
      <c r="A592" s="3">
        <v>381</v>
      </c>
      <c r="B592" s="3">
        <v>75</v>
      </c>
      <c r="C592" s="3" t="s">
        <v>192</v>
      </c>
      <c r="D592" s="8">
        <v>0.34399999999999997</v>
      </c>
    </row>
    <row r="593" spans="1:4" x14ac:dyDescent="0.2">
      <c r="A593" s="3">
        <v>381</v>
      </c>
      <c r="B593" s="3">
        <v>100</v>
      </c>
      <c r="C593" s="3" t="s">
        <v>192</v>
      </c>
      <c r="D593" s="8">
        <v>0.317</v>
      </c>
    </row>
    <row r="594" spans="1:4" x14ac:dyDescent="0.2">
      <c r="A594" s="3">
        <v>381</v>
      </c>
      <c r="B594" s="3">
        <v>120</v>
      </c>
      <c r="C594" s="3" t="s">
        <v>192</v>
      </c>
      <c r="D594" s="8">
        <v>0.50900000000000001</v>
      </c>
    </row>
    <row r="595" spans="1:4" x14ac:dyDescent="0.2">
      <c r="A595" s="3">
        <v>381</v>
      </c>
      <c r="B595" s="3">
        <v>125</v>
      </c>
      <c r="C595" s="3" t="s">
        <v>192</v>
      </c>
      <c r="D595" s="8">
        <v>0.50900000000000001</v>
      </c>
    </row>
    <row r="596" spans="1:4" x14ac:dyDescent="0.2">
      <c r="A596" s="3">
        <v>381</v>
      </c>
      <c r="B596" s="3">
        <v>140</v>
      </c>
      <c r="C596" s="3" t="s">
        <v>192</v>
      </c>
      <c r="D596" s="8">
        <v>0.57299999999999995</v>
      </c>
    </row>
    <row r="597" spans="1:4" x14ac:dyDescent="0.2">
      <c r="A597" s="3">
        <v>381</v>
      </c>
      <c r="B597" s="3">
        <v>150</v>
      </c>
      <c r="C597" s="3" t="s">
        <v>192</v>
      </c>
      <c r="D597" s="8">
        <v>0.57299999999999995</v>
      </c>
    </row>
    <row r="598" spans="1:4" x14ac:dyDescent="0.2">
      <c r="A598" s="3">
        <v>381</v>
      </c>
      <c r="B598" s="3">
        <v>175</v>
      </c>
      <c r="C598" s="3" t="s">
        <v>192</v>
      </c>
      <c r="D598" s="8">
        <v>0.76400000000000001</v>
      </c>
    </row>
    <row r="599" spans="1:4" x14ac:dyDescent="0.2">
      <c r="A599" s="3">
        <v>403</v>
      </c>
      <c r="B599" s="3">
        <v>25</v>
      </c>
      <c r="C599" s="3" t="s">
        <v>192</v>
      </c>
      <c r="D599" s="8">
        <v>0.16300000000000001</v>
      </c>
    </row>
    <row r="600" spans="1:4" x14ac:dyDescent="0.2">
      <c r="A600" s="3">
        <v>403</v>
      </c>
      <c r="B600" s="3">
        <v>80</v>
      </c>
      <c r="C600" s="3" t="s">
        <v>192</v>
      </c>
      <c r="D600" s="8">
        <v>0.36199999999999999</v>
      </c>
    </row>
    <row r="601" spans="1:4" x14ac:dyDescent="0.2">
      <c r="A601" s="3">
        <v>406</v>
      </c>
      <c r="B601" s="3">
        <v>25</v>
      </c>
      <c r="C601" s="3" t="s">
        <v>192</v>
      </c>
      <c r="D601" s="8">
        <v>0.16300000000000001</v>
      </c>
    </row>
    <row r="602" spans="1:4" x14ac:dyDescent="0.2">
      <c r="A602" s="3">
        <v>406</v>
      </c>
      <c r="B602" s="3">
        <v>30</v>
      </c>
      <c r="C602" s="3" t="s">
        <v>192</v>
      </c>
      <c r="D602" s="8">
        <v>0.23899999999999999</v>
      </c>
    </row>
    <row r="603" spans="1:4" x14ac:dyDescent="0.2">
      <c r="A603" s="3">
        <v>406</v>
      </c>
      <c r="B603" s="3">
        <v>40</v>
      </c>
      <c r="C603" s="3" t="s">
        <v>192</v>
      </c>
      <c r="D603" s="8">
        <v>0.29899999999999999</v>
      </c>
    </row>
    <row r="604" spans="1:4" x14ac:dyDescent="0.2">
      <c r="A604" s="3">
        <v>406</v>
      </c>
      <c r="B604" s="3">
        <v>50</v>
      </c>
      <c r="C604" s="3" t="s">
        <v>192</v>
      </c>
      <c r="D604" s="8">
        <v>0.313</v>
      </c>
    </row>
    <row r="605" spans="1:4" x14ac:dyDescent="0.2">
      <c r="A605" s="3">
        <v>406</v>
      </c>
      <c r="B605" s="3">
        <v>55</v>
      </c>
      <c r="C605" s="3" t="s">
        <v>192</v>
      </c>
      <c r="D605" s="8">
        <v>0.313</v>
      </c>
    </row>
    <row r="606" spans="1:4" x14ac:dyDescent="0.2">
      <c r="A606" s="3">
        <v>406</v>
      </c>
      <c r="B606" s="3">
        <v>60</v>
      </c>
      <c r="C606" s="3" t="s">
        <v>192</v>
      </c>
      <c r="D606" s="8">
        <v>0.32700000000000001</v>
      </c>
    </row>
    <row r="607" spans="1:4" x14ac:dyDescent="0.2">
      <c r="A607" s="3">
        <v>406</v>
      </c>
      <c r="B607" s="3">
        <v>65</v>
      </c>
      <c r="C607" s="3" t="s">
        <v>192</v>
      </c>
      <c r="D607" s="8">
        <v>0.34399999999999997</v>
      </c>
    </row>
    <row r="608" spans="1:4" x14ac:dyDescent="0.2">
      <c r="A608" s="3">
        <v>406</v>
      </c>
      <c r="B608" s="3">
        <v>70</v>
      </c>
      <c r="C608" s="3" t="s">
        <v>192</v>
      </c>
      <c r="D608" s="8">
        <v>0.34399999999999997</v>
      </c>
    </row>
    <row r="609" spans="1:4" x14ac:dyDescent="0.2">
      <c r="A609" s="3">
        <v>406</v>
      </c>
      <c r="B609" s="3">
        <v>75</v>
      </c>
      <c r="C609" s="3" t="s">
        <v>192</v>
      </c>
      <c r="D609" s="8">
        <v>0.34399999999999997</v>
      </c>
    </row>
    <row r="610" spans="1:4" x14ac:dyDescent="0.2">
      <c r="A610" s="3">
        <v>406</v>
      </c>
      <c r="B610" s="3">
        <v>80</v>
      </c>
      <c r="C610" s="3" t="s">
        <v>192</v>
      </c>
      <c r="D610" s="8">
        <v>0.36199999999999999</v>
      </c>
    </row>
    <row r="611" spans="1:4" x14ac:dyDescent="0.2">
      <c r="A611" s="3">
        <v>406</v>
      </c>
      <c r="B611" s="3">
        <v>90</v>
      </c>
      <c r="C611" s="3" t="s">
        <v>192</v>
      </c>
      <c r="D611" s="8">
        <v>0.377</v>
      </c>
    </row>
    <row r="612" spans="1:4" x14ac:dyDescent="0.2">
      <c r="A612" s="3">
        <v>406</v>
      </c>
      <c r="B612" s="3">
        <v>95</v>
      </c>
      <c r="C612" s="3" t="s">
        <v>192</v>
      </c>
      <c r="D612" s="8">
        <v>0.45800000000000002</v>
      </c>
    </row>
    <row r="613" spans="1:4" x14ac:dyDescent="0.2">
      <c r="A613" s="3">
        <v>406</v>
      </c>
      <c r="B613" s="3">
        <v>100</v>
      </c>
      <c r="C613" s="3" t="s">
        <v>192</v>
      </c>
      <c r="D613" s="8">
        <v>0.45800000000000002</v>
      </c>
    </row>
    <row r="614" spans="1:4" x14ac:dyDescent="0.2">
      <c r="A614" s="3">
        <v>406</v>
      </c>
      <c r="B614" s="3">
        <v>110</v>
      </c>
      <c r="C614" s="3" t="s">
        <v>192</v>
      </c>
      <c r="D614" s="8">
        <v>0.48299999999999998</v>
      </c>
    </row>
    <row r="615" spans="1:4" x14ac:dyDescent="0.2">
      <c r="A615" s="3">
        <v>406</v>
      </c>
      <c r="B615" s="3">
        <v>115</v>
      </c>
      <c r="C615" s="3" t="s">
        <v>192</v>
      </c>
      <c r="D615" s="8">
        <v>0.50900000000000001</v>
      </c>
    </row>
    <row r="616" spans="1:4" x14ac:dyDescent="0.2">
      <c r="A616" s="3">
        <v>406</v>
      </c>
      <c r="B616" s="3">
        <v>120</v>
      </c>
      <c r="C616" s="3" t="s">
        <v>192</v>
      </c>
      <c r="D616" s="8">
        <v>0.50900000000000001</v>
      </c>
    </row>
    <row r="617" spans="1:4" x14ac:dyDescent="0.2">
      <c r="A617" s="3">
        <v>406</v>
      </c>
      <c r="B617" s="3">
        <v>125</v>
      </c>
      <c r="C617" s="3" t="s">
        <v>192</v>
      </c>
      <c r="D617" s="8">
        <v>0.57299999999999995</v>
      </c>
    </row>
    <row r="618" spans="1:4" x14ac:dyDescent="0.2">
      <c r="A618" s="3">
        <v>406</v>
      </c>
      <c r="B618" s="3">
        <v>130</v>
      </c>
      <c r="C618" s="3" t="s">
        <v>192</v>
      </c>
      <c r="D618" s="8">
        <v>0.57299999999999995</v>
      </c>
    </row>
    <row r="619" spans="1:4" x14ac:dyDescent="0.2">
      <c r="A619" s="3">
        <v>406</v>
      </c>
      <c r="B619" s="3">
        <v>135</v>
      </c>
      <c r="C619" s="3" t="s">
        <v>192</v>
      </c>
      <c r="D619" s="8">
        <v>0.57299999999999995</v>
      </c>
    </row>
    <row r="620" spans="1:4" x14ac:dyDescent="0.2">
      <c r="A620" s="3">
        <v>406</v>
      </c>
      <c r="B620" s="3">
        <v>140</v>
      </c>
      <c r="C620" s="3" t="s">
        <v>192</v>
      </c>
      <c r="D620" s="8">
        <v>0.57299999999999995</v>
      </c>
    </row>
    <row r="621" spans="1:4" x14ac:dyDescent="0.2">
      <c r="A621" s="3">
        <v>406</v>
      </c>
      <c r="B621" s="3">
        <v>150</v>
      </c>
      <c r="C621" s="3" t="s">
        <v>192</v>
      </c>
      <c r="D621" s="8">
        <v>0.57299999999999995</v>
      </c>
    </row>
    <row r="622" spans="1:4" x14ac:dyDescent="0.2">
      <c r="A622" s="3">
        <v>406</v>
      </c>
      <c r="B622" s="3">
        <v>160</v>
      </c>
      <c r="C622" s="3" t="s">
        <v>192</v>
      </c>
      <c r="D622" s="8">
        <v>0.76400000000000001</v>
      </c>
    </row>
    <row r="623" spans="1:4" x14ac:dyDescent="0.2">
      <c r="A623" s="3">
        <v>406</v>
      </c>
      <c r="B623" s="3">
        <v>165</v>
      </c>
      <c r="C623" s="3" t="s">
        <v>192</v>
      </c>
      <c r="D623" s="8">
        <v>0.76400000000000001</v>
      </c>
    </row>
    <row r="624" spans="1:4" x14ac:dyDescent="0.2">
      <c r="A624" s="3">
        <v>406</v>
      </c>
      <c r="B624" s="3">
        <v>170</v>
      </c>
      <c r="C624" s="3" t="s">
        <v>192</v>
      </c>
      <c r="D624" s="8">
        <v>0.83299999999999996</v>
      </c>
    </row>
    <row r="625" spans="1:4" x14ac:dyDescent="0.2">
      <c r="A625" s="3">
        <v>406</v>
      </c>
      <c r="B625" s="3">
        <v>175</v>
      </c>
      <c r="C625" s="3" t="s">
        <v>192</v>
      </c>
      <c r="D625" s="8">
        <v>0.86299999999999999</v>
      </c>
    </row>
    <row r="626" spans="1:4" x14ac:dyDescent="0.2">
      <c r="A626" s="3">
        <v>406</v>
      </c>
      <c r="B626" s="3">
        <v>200</v>
      </c>
      <c r="C626" s="3" t="s">
        <v>192</v>
      </c>
      <c r="D626" s="8">
        <v>1.145</v>
      </c>
    </row>
    <row r="627" spans="1:4" x14ac:dyDescent="0.2">
      <c r="A627" s="3">
        <v>419</v>
      </c>
      <c r="B627" s="3">
        <v>40</v>
      </c>
      <c r="C627" s="3" t="s">
        <v>192</v>
      </c>
      <c r="D627" s="8">
        <v>0.313</v>
      </c>
    </row>
    <row r="628" spans="1:4" x14ac:dyDescent="0.2">
      <c r="A628" s="3">
        <v>419</v>
      </c>
      <c r="B628" s="3">
        <v>50</v>
      </c>
      <c r="C628" s="3" t="s">
        <v>192</v>
      </c>
      <c r="D628" s="8">
        <v>0.32700000000000001</v>
      </c>
    </row>
    <row r="629" spans="1:4" x14ac:dyDescent="0.2">
      <c r="A629" s="3">
        <v>419</v>
      </c>
      <c r="B629" s="3">
        <v>60</v>
      </c>
      <c r="C629" s="3" t="s">
        <v>192</v>
      </c>
      <c r="D629" s="8">
        <v>0.34399999999999997</v>
      </c>
    </row>
    <row r="630" spans="1:4" x14ac:dyDescent="0.2">
      <c r="A630" s="3">
        <v>419</v>
      </c>
      <c r="B630" s="3">
        <v>70</v>
      </c>
      <c r="C630" s="3" t="s">
        <v>192</v>
      </c>
      <c r="D630" s="8">
        <v>0.34399999999999997</v>
      </c>
    </row>
    <row r="631" spans="1:4" x14ac:dyDescent="0.2">
      <c r="A631" s="3">
        <v>419</v>
      </c>
      <c r="B631" s="3">
        <v>75</v>
      </c>
      <c r="C631" s="3" t="s">
        <v>192</v>
      </c>
      <c r="D631" s="8">
        <v>0.34399999999999997</v>
      </c>
    </row>
    <row r="632" spans="1:4" x14ac:dyDescent="0.2">
      <c r="A632" s="3">
        <v>419</v>
      </c>
      <c r="B632" s="3">
        <v>80</v>
      </c>
      <c r="C632" s="3" t="s">
        <v>192</v>
      </c>
      <c r="D632" s="8">
        <v>0.36199999999999999</v>
      </c>
    </row>
    <row r="633" spans="1:4" x14ac:dyDescent="0.2">
      <c r="A633" s="3">
        <v>419</v>
      </c>
      <c r="B633" s="3">
        <v>90</v>
      </c>
      <c r="C633" s="3" t="s">
        <v>192</v>
      </c>
      <c r="D633" s="8">
        <v>0.38200000000000001</v>
      </c>
    </row>
    <row r="634" spans="1:4" x14ac:dyDescent="0.2">
      <c r="A634" s="3">
        <v>419</v>
      </c>
      <c r="B634" s="3">
        <v>100</v>
      </c>
      <c r="C634" s="3" t="s">
        <v>192</v>
      </c>
      <c r="D634" s="8">
        <v>0.48299999999999998</v>
      </c>
    </row>
    <row r="635" spans="1:4" x14ac:dyDescent="0.2">
      <c r="A635" s="3">
        <v>419</v>
      </c>
      <c r="B635" s="3">
        <v>110</v>
      </c>
      <c r="C635" s="3" t="s">
        <v>192</v>
      </c>
      <c r="D635" s="8">
        <v>0.50900000000000001</v>
      </c>
    </row>
    <row r="636" spans="1:4" x14ac:dyDescent="0.2">
      <c r="A636" s="3">
        <v>419</v>
      </c>
      <c r="B636" s="3">
        <v>120</v>
      </c>
      <c r="C636" s="3" t="s">
        <v>192</v>
      </c>
      <c r="D636" s="8">
        <v>0.57299999999999995</v>
      </c>
    </row>
    <row r="637" spans="1:4" x14ac:dyDescent="0.2">
      <c r="A637" s="3">
        <v>419</v>
      </c>
      <c r="B637" s="3">
        <v>130</v>
      </c>
      <c r="C637" s="3" t="s">
        <v>192</v>
      </c>
      <c r="D637" s="8">
        <v>0.70499999999999996</v>
      </c>
    </row>
    <row r="638" spans="1:4" x14ac:dyDescent="0.2">
      <c r="A638" s="3">
        <v>419</v>
      </c>
      <c r="B638" s="3">
        <v>140</v>
      </c>
      <c r="C638" s="3" t="s">
        <v>192</v>
      </c>
      <c r="D638" s="8">
        <v>0.57299999999999995</v>
      </c>
    </row>
    <row r="639" spans="1:4" x14ac:dyDescent="0.2">
      <c r="A639" s="3">
        <v>419</v>
      </c>
      <c r="B639" s="3">
        <v>150</v>
      </c>
      <c r="C639" s="3" t="s">
        <v>192</v>
      </c>
      <c r="D639" s="8">
        <v>0.83299999999999996</v>
      </c>
    </row>
    <row r="640" spans="1:4" x14ac:dyDescent="0.2">
      <c r="A640" s="3">
        <v>419</v>
      </c>
      <c r="B640" s="3">
        <v>160</v>
      </c>
      <c r="C640" s="3" t="s">
        <v>192</v>
      </c>
      <c r="D640" s="8">
        <v>0.871</v>
      </c>
    </row>
    <row r="641" spans="1:4" x14ac:dyDescent="0.2">
      <c r="A641" s="3">
        <v>419</v>
      </c>
      <c r="B641" s="3">
        <v>170</v>
      </c>
      <c r="C641" s="3" t="s">
        <v>192</v>
      </c>
      <c r="D641" s="8">
        <v>0.88400000000000001</v>
      </c>
    </row>
    <row r="642" spans="1:4" x14ac:dyDescent="0.2">
      <c r="A642" s="3">
        <v>419</v>
      </c>
      <c r="B642" s="3">
        <v>180</v>
      </c>
      <c r="C642" s="3" t="s">
        <v>192</v>
      </c>
      <c r="D642" s="8">
        <v>0.89</v>
      </c>
    </row>
    <row r="643" spans="1:4" x14ac:dyDescent="0.2">
      <c r="A643" s="3">
        <v>419</v>
      </c>
      <c r="B643" s="3">
        <v>190</v>
      </c>
      <c r="C643" s="3" t="s">
        <v>192</v>
      </c>
      <c r="D643" s="8">
        <v>0.88100000000000001</v>
      </c>
    </row>
    <row r="644" spans="1:4" x14ac:dyDescent="0.2">
      <c r="A644" s="3">
        <v>419</v>
      </c>
      <c r="B644" s="3">
        <v>200</v>
      </c>
      <c r="C644" s="3" t="s">
        <v>192</v>
      </c>
      <c r="D644" s="8">
        <v>0.9</v>
      </c>
    </row>
    <row r="645" spans="1:4" x14ac:dyDescent="0.2">
      <c r="A645" s="3">
        <v>432</v>
      </c>
      <c r="B645" s="3">
        <v>40</v>
      </c>
      <c r="C645" s="3" t="s">
        <v>192</v>
      </c>
      <c r="D645" s="8">
        <v>0.32500000000000001</v>
      </c>
    </row>
    <row r="646" spans="1:4" x14ac:dyDescent="0.2">
      <c r="A646" s="3">
        <v>432</v>
      </c>
      <c r="B646" s="3">
        <v>50</v>
      </c>
      <c r="C646" s="3" t="s">
        <v>192</v>
      </c>
      <c r="D646" s="8">
        <v>0.34399999999999997</v>
      </c>
    </row>
    <row r="647" spans="1:4" x14ac:dyDescent="0.2">
      <c r="A647" s="3">
        <v>432</v>
      </c>
      <c r="B647" s="3">
        <v>60</v>
      </c>
      <c r="C647" s="3" t="s">
        <v>192</v>
      </c>
      <c r="D647" s="8">
        <v>0.34399999999999997</v>
      </c>
    </row>
    <row r="648" spans="1:4" x14ac:dyDescent="0.2">
      <c r="A648" s="3">
        <v>432</v>
      </c>
      <c r="B648" s="3">
        <v>75</v>
      </c>
      <c r="C648" s="3" t="s">
        <v>192</v>
      </c>
      <c r="D648" s="8">
        <v>0.36199999999999999</v>
      </c>
    </row>
    <row r="649" spans="1:4" x14ac:dyDescent="0.2">
      <c r="A649" s="3">
        <v>432</v>
      </c>
      <c r="B649" s="3">
        <v>80</v>
      </c>
      <c r="C649" s="3" t="s">
        <v>192</v>
      </c>
      <c r="D649" s="8">
        <v>0.38200000000000001</v>
      </c>
    </row>
    <row r="650" spans="1:4" x14ac:dyDescent="0.2">
      <c r="A650" s="3">
        <v>432</v>
      </c>
      <c r="B650" s="3">
        <v>90</v>
      </c>
      <c r="C650" s="3" t="s">
        <v>192</v>
      </c>
      <c r="D650" s="8">
        <v>0.45800000000000002</v>
      </c>
    </row>
    <row r="651" spans="1:4" x14ac:dyDescent="0.2">
      <c r="A651" s="3">
        <v>432</v>
      </c>
      <c r="B651" s="3">
        <v>100</v>
      </c>
      <c r="C651" s="3" t="s">
        <v>192</v>
      </c>
      <c r="D651" s="8">
        <v>0.50900000000000001</v>
      </c>
    </row>
    <row r="652" spans="1:4" x14ac:dyDescent="0.2">
      <c r="A652" s="3">
        <v>432</v>
      </c>
      <c r="B652" s="3">
        <v>125</v>
      </c>
      <c r="C652" s="3" t="s">
        <v>192</v>
      </c>
      <c r="D652" s="8">
        <v>0.57299999999999995</v>
      </c>
    </row>
    <row r="653" spans="1:4" x14ac:dyDescent="0.2">
      <c r="A653" s="3">
        <v>432</v>
      </c>
      <c r="B653" s="3">
        <v>140</v>
      </c>
      <c r="C653" s="3" t="s">
        <v>192</v>
      </c>
      <c r="D653" s="8">
        <v>0.57299999999999995</v>
      </c>
    </row>
    <row r="654" spans="1:4" x14ac:dyDescent="0.2">
      <c r="A654" s="3">
        <v>432</v>
      </c>
      <c r="B654" s="3">
        <v>150</v>
      </c>
      <c r="C654" s="3" t="s">
        <v>192</v>
      </c>
      <c r="D654" s="8">
        <v>0.83299999999999996</v>
      </c>
    </row>
    <row r="655" spans="1:4" x14ac:dyDescent="0.2">
      <c r="A655" s="3">
        <v>432</v>
      </c>
      <c r="B655" s="3">
        <v>160</v>
      </c>
      <c r="C655" s="3" t="s">
        <v>192</v>
      </c>
      <c r="D655" s="8">
        <v>0.83299999999999996</v>
      </c>
    </row>
    <row r="656" spans="1:4" x14ac:dyDescent="0.2">
      <c r="A656" s="3">
        <v>432</v>
      </c>
      <c r="B656" s="3">
        <v>180</v>
      </c>
      <c r="C656" s="3" t="s">
        <v>192</v>
      </c>
      <c r="D656" s="8">
        <v>0.85099999999999998</v>
      </c>
    </row>
    <row r="657" spans="1:4" x14ac:dyDescent="0.2">
      <c r="A657" s="3">
        <v>453</v>
      </c>
      <c r="B657" s="3">
        <v>30</v>
      </c>
      <c r="C657" s="3" t="s">
        <v>192</v>
      </c>
      <c r="D657" s="8">
        <v>0.313</v>
      </c>
    </row>
    <row r="658" spans="1:4" x14ac:dyDescent="0.2">
      <c r="A658" s="3">
        <v>453</v>
      </c>
      <c r="B658" s="3">
        <v>80</v>
      </c>
      <c r="C658" s="3" t="s">
        <v>192</v>
      </c>
      <c r="D658" s="8">
        <v>0.48299999999999998</v>
      </c>
    </row>
    <row r="659" spans="1:4" x14ac:dyDescent="0.2">
      <c r="A659" s="3">
        <v>456</v>
      </c>
      <c r="B659" s="3">
        <v>30</v>
      </c>
      <c r="C659" s="3" t="s">
        <v>192</v>
      </c>
      <c r="D659" s="8">
        <v>0.313</v>
      </c>
    </row>
    <row r="660" spans="1:4" x14ac:dyDescent="0.2">
      <c r="A660" s="3">
        <v>456</v>
      </c>
      <c r="B660" s="3">
        <v>40</v>
      </c>
      <c r="C660" s="3" t="s">
        <v>192</v>
      </c>
      <c r="D660" s="8">
        <v>0.34399999999999997</v>
      </c>
    </row>
    <row r="661" spans="1:4" x14ac:dyDescent="0.2">
      <c r="A661" s="3">
        <v>456</v>
      </c>
      <c r="B661" s="3">
        <v>50</v>
      </c>
      <c r="C661" s="3" t="s">
        <v>192</v>
      </c>
      <c r="D661" s="8">
        <v>0.34399999999999997</v>
      </c>
    </row>
    <row r="662" spans="1:4" x14ac:dyDescent="0.2">
      <c r="A662" s="3">
        <v>456</v>
      </c>
      <c r="B662" s="3">
        <v>55</v>
      </c>
      <c r="C662" s="3" t="s">
        <v>192</v>
      </c>
      <c r="D662" s="8">
        <v>0.36199999999999999</v>
      </c>
    </row>
    <row r="663" spans="1:4" x14ac:dyDescent="0.2">
      <c r="A663" s="3">
        <v>456</v>
      </c>
      <c r="B663" s="3">
        <v>60</v>
      </c>
      <c r="C663" s="3" t="s">
        <v>192</v>
      </c>
      <c r="D663" s="8">
        <v>0.36199999999999999</v>
      </c>
    </row>
    <row r="664" spans="1:4" x14ac:dyDescent="0.2">
      <c r="A664" s="3">
        <v>456</v>
      </c>
      <c r="B664" s="3">
        <v>65</v>
      </c>
      <c r="C664" s="3" t="s">
        <v>192</v>
      </c>
      <c r="D664" s="8">
        <v>0.36199999999999999</v>
      </c>
    </row>
    <row r="665" spans="1:4" x14ac:dyDescent="0.2">
      <c r="A665" s="3">
        <v>456</v>
      </c>
      <c r="B665" s="3">
        <v>70</v>
      </c>
      <c r="C665" s="3" t="s">
        <v>192</v>
      </c>
      <c r="D665" s="8">
        <v>0.38200000000000001</v>
      </c>
    </row>
    <row r="666" spans="1:4" x14ac:dyDescent="0.2">
      <c r="A666" s="3">
        <v>456</v>
      </c>
      <c r="B666" s="3">
        <v>75</v>
      </c>
      <c r="C666" s="3" t="s">
        <v>192</v>
      </c>
      <c r="D666" s="8">
        <v>0.45800000000000002</v>
      </c>
    </row>
    <row r="667" spans="1:4" x14ac:dyDescent="0.2">
      <c r="A667" s="3">
        <v>456</v>
      </c>
      <c r="B667" s="3">
        <v>80</v>
      </c>
      <c r="C667" s="3" t="s">
        <v>192</v>
      </c>
      <c r="D667" s="8">
        <v>0.48299999999999998</v>
      </c>
    </row>
    <row r="668" spans="1:4" x14ac:dyDescent="0.2">
      <c r="A668" s="3">
        <v>456</v>
      </c>
      <c r="B668" s="3">
        <v>85</v>
      </c>
      <c r="C668" s="3" t="s">
        <v>192</v>
      </c>
      <c r="D668" s="8">
        <v>0.50900000000000001</v>
      </c>
    </row>
    <row r="669" spans="1:4" x14ac:dyDescent="0.2">
      <c r="A669" s="3">
        <v>456</v>
      </c>
      <c r="B669" s="3">
        <v>90</v>
      </c>
      <c r="C669" s="3" t="s">
        <v>192</v>
      </c>
      <c r="D669" s="8">
        <v>0.50900000000000001</v>
      </c>
    </row>
    <row r="670" spans="1:4" x14ac:dyDescent="0.2">
      <c r="A670" s="3">
        <v>456</v>
      </c>
      <c r="B670" s="3">
        <v>100</v>
      </c>
      <c r="C670" s="3" t="s">
        <v>192</v>
      </c>
      <c r="D670" s="8">
        <v>0.50900000000000001</v>
      </c>
    </row>
    <row r="671" spans="1:4" x14ac:dyDescent="0.2">
      <c r="A671" s="3">
        <v>456</v>
      </c>
      <c r="B671" s="3">
        <v>110</v>
      </c>
      <c r="C671" s="3" t="s">
        <v>192</v>
      </c>
      <c r="D671" s="8">
        <v>0.57299999999999995</v>
      </c>
    </row>
    <row r="672" spans="1:4" x14ac:dyDescent="0.2">
      <c r="A672" s="3">
        <v>456</v>
      </c>
      <c r="B672" s="3">
        <v>120</v>
      </c>
      <c r="C672" s="3" t="s">
        <v>192</v>
      </c>
      <c r="D672" s="8">
        <v>0.57299999999999995</v>
      </c>
    </row>
    <row r="673" spans="1:4" x14ac:dyDescent="0.2">
      <c r="A673" s="3">
        <v>456</v>
      </c>
      <c r="B673" s="3">
        <v>125</v>
      </c>
      <c r="C673" s="3" t="s">
        <v>192</v>
      </c>
      <c r="D673" s="8">
        <v>0.57299999999999995</v>
      </c>
    </row>
    <row r="674" spans="1:4" x14ac:dyDescent="0.2">
      <c r="A674" s="3">
        <v>456</v>
      </c>
      <c r="B674" s="3">
        <v>130</v>
      </c>
      <c r="C674" s="3" t="s">
        <v>192</v>
      </c>
      <c r="D674" s="8">
        <v>0.76400000000000001</v>
      </c>
    </row>
    <row r="675" spans="1:4" x14ac:dyDescent="0.2">
      <c r="A675" s="3">
        <v>456</v>
      </c>
      <c r="B675" s="3">
        <v>135</v>
      </c>
      <c r="C675" s="3" t="s">
        <v>192</v>
      </c>
      <c r="D675" s="8">
        <v>0.76400000000000001</v>
      </c>
    </row>
    <row r="676" spans="1:4" x14ac:dyDescent="0.2">
      <c r="A676" s="3">
        <v>456</v>
      </c>
      <c r="B676" s="3">
        <v>140</v>
      </c>
      <c r="C676" s="3" t="s">
        <v>192</v>
      </c>
      <c r="D676" s="8">
        <v>0.76400000000000001</v>
      </c>
    </row>
    <row r="677" spans="1:4" x14ac:dyDescent="0.2">
      <c r="A677" s="3">
        <v>456</v>
      </c>
      <c r="B677" s="3">
        <v>150</v>
      </c>
      <c r="C677" s="3" t="s">
        <v>192</v>
      </c>
      <c r="D677" s="8">
        <v>0.86299999999999999</v>
      </c>
    </row>
    <row r="678" spans="1:4" x14ac:dyDescent="0.2">
      <c r="A678" s="3">
        <v>456</v>
      </c>
      <c r="B678" s="3">
        <v>160</v>
      </c>
      <c r="C678" s="3" t="s">
        <v>192</v>
      </c>
      <c r="D678" s="8">
        <v>0.83299999999999996</v>
      </c>
    </row>
    <row r="679" spans="1:4" x14ac:dyDescent="0.2">
      <c r="A679" s="3">
        <v>456</v>
      </c>
      <c r="B679" s="3">
        <v>175</v>
      </c>
      <c r="C679" s="3" t="s">
        <v>192</v>
      </c>
      <c r="D679" s="8">
        <v>1.2</v>
      </c>
    </row>
    <row r="680" spans="1:4" x14ac:dyDescent="0.2">
      <c r="A680" s="3">
        <v>456</v>
      </c>
      <c r="B680" s="3">
        <v>200</v>
      </c>
      <c r="C680" s="3" t="s">
        <v>192</v>
      </c>
      <c r="D680" s="8">
        <v>1.25</v>
      </c>
    </row>
    <row r="681" spans="1:4" x14ac:dyDescent="0.2">
      <c r="A681" s="3">
        <v>458</v>
      </c>
      <c r="B681" s="3">
        <v>40</v>
      </c>
      <c r="C681" s="3" t="s">
        <v>192</v>
      </c>
      <c r="D681" s="8">
        <v>0.34399999999999997</v>
      </c>
    </row>
    <row r="682" spans="1:4" x14ac:dyDescent="0.2">
      <c r="A682" s="3">
        <v>483</v>
      </c>
      <c r="B682" s="3">
        <v>30</v>
      </c>
      <c r="C682" s="3" t="s">
        <v>192</v>
      </c>
      <c r="D682" s="8">
        <v>0.34300000000000003</v>
      </c>
    </row>
    <row r="683" spans="1:4" x14ac:dyDescent="0.2">
      <c r="A683" s="3">
        <v>483</v>
      </c>
      <c r="B683" s="3">
        <v>40</v>
      </c>
      <c r="C683" s="3" t="s">
        <v>192</v>
      </c>
      <c r="D683" s="8">
        <v>0.36199999999999999</v>
      </c>
    </row>
    <row r="684" spans="1:4" x14ac:dyDescent="0.2">
      <c r="A684" s="3">
        <v>483</v>
      </c>
      <c r="B684" s="3">
        <v>50</v>
      </c>
      <c r="C684" s="3" t="s">
        <v>192</v>
      </c>
      <c r="D684" s="8">
        <v>0.48299999999999998</v>
      </c>
    </row>
    <row r="685" spans="1:4" x14ac:dyDescent="0.2">
      <c r="A685" s="3">
        <v>483</v>
      </c>
      <c r="B685" s="3">
        <v>60</v>
      </c>
      <c r="C685" s="3" t="s">
        <v>192</v>
      </c>
      <c r="D685" s="8">
        <v>0.40799999999999997</v>
      </c>
    </row>
    <row r="686" spans="1:4" x14ac:dyDescent="0.2">
      <c r="A686" s="3">
        <v>483</v>
      </c>
      <c r="B686" s="3">
        <v>65</v>
      </c>
      <c r="C686" s="3" t="s">
        <v>192</v>
      </c>
      <c r="D686" s="8">
        <v>0.48299999999999998</v>
      </c>
    </row>
    <row r="687" spans="1:4" x14ac:dyDescent="0.2">
      <c r="A687" s="3">
        <v>483</v>
      </c>
      <c r="B687" s="3">
        <v>75</v>
      </c>
      <c r="C687" s="3" t="s">
        <v>192</v>
      </c>
      <c r="D687" s="8">
        <v>0.50900000000000001</v>
      </c>
    </row>
    <row r="688" spans="1:4" x14ac:dyDescent="0.2">
      <c r="A688" s="3">
        <v>483</v>
      </c>
      <c r="B688" s="3">
        <v>90</v>
      </c>
      <c r="C688" s="3" t="s">
        <v>192</v>
      </c>
      <c r="D688" s="8">
        <v>0.83199999999999996</v>
      </c>
    </row>
    <row r="689" spans="1:4" x14ac:dyDescent="0.2">
      <c r="A689" s="3">
        <v>483</v>
      </c>
      <c r="B689" s="3">
        <v>100</v>
      </c>
      <c r="C689" s="3" t="s">
        <v>192</v>
      </c>
      <c r="D689" s="8">
        <v>0.57299999999999995</v>
      </c>
    </row>
    <row r="690" spans="1:4" x14ac:dyDescent="0.2">
      <c r="A690" s="3">
        <v>483</v>
      </c>
      <c r="B690" s="3">
        <v>110</v>
      </c>
      <c r="C690" s="3" t="s">
        <v>192</v>
      </c>
      <c r="D690" s="8">
        <v>0.57299999999999995</v>
      </c>
    </row>
    <row r="691" spans="1:4" x14ac:dyDescent="0.2">
      <c r="A691" s="3">
        <v>483</v>
      </c>
      <c r="B691" s="3">
        <v>125</v>
      </c>
      <c r="C691" s="3" t="s">
        <v>192</v>
      </c>
      <c r="D691" s="8">
        <v>0.83299999999999996</v>
      </c>
    </row>
    <row r="692" spans="1:4" x14ac:dyDescent="0.2">
      <c r="A692" s="3">
        <v>483</v>
      </c>
      <c r="B692" s="3">
        <v>140</v>
      </c>
      <c r="C692" s="3" t="s">
        <v>192</v>
      </c>
      <c r="D692" s="8">
        <v>0.83299999999999996</v>
      </c>
    </row>
    <row r="693" spans="1:4" x14ac:dyDescent="0.2">
      <c r="A693" s="3">
        <v>483</v>
      </c>
      <c r="B693" s="3">
        <v>150</v>
      </c>
      <c r="C693" s="3" t="s">
        <v>192</v>
      </c>
      <c r="D693" s="8">
        <v>0.83299999999999996</v>
      </c>
    </row>
    <row r="694" spans="1:4" x14ac:dyDescent="0.2">
      <c r="A694" s="3">
        <v>483</v>
      </c>
      <c r="B694" s="3">
        <v>175</v>
      </c>
      <c r="C694" s="3" t="s">
        <v>192</v>
      </c>
      <c r="D694" s="8">
        <v>1.25</v>
      </c>
    </row>
    <row r="695" spans="1:4" x14ac:dyDescent="0.2">
      <c r="A695" s="3">
        <v>483</v>
      </c>
      <c r="B695" s="3">
        <v>200</v>
      </c>
      <c r="C695" s="3" t="s">
        <v>192</v>
      </c>
      <c r="D695" s="8">
        <v>1.375</v>
      </c>
    </row>
    <row r="696" spans="1:4" x14ac:dyDescent="0.2">
      <c r="A696" s="3">
        <v>503</v>
      </c>
      <c r="B696" s="3">
        <v>30</v>
      </c>
      <c r="C696" s="3" t="s">
        <v>192</v>
      </c>
      <c r="D696" s="8">
        <v>0.249</v>
      </c>
    </row>
    <row r="697" spans="1:4" x14ac:dyDescent="0.2">
      <c r="A697" s="3">
        <v>503</v>
      </c>
      <c r="B697" s="3">
        <v>40</v>
      </c>
      <c r="C697" s="3" t="s">
        <v>192</v>
      </c>
      <c r="D697" s="8">
        <v>0.36</v>
      </c>
    </row>
    <row r="698" spans="1:4" x14ac:dyDescent="0.2">
      <c r="A698" s="3">
        <v>503</v>
      </c>
      <c r="B698" s="3">
        <v>50</v>
      </c>
      <c r="C698" s="3" t="s">
        <v>192</v>
      </c>
      <c r="D698" s="8">
        <v>0.45800000000000002</v>
      </c>
    </row>
    <row r="699" spans="1:4" x14ac:dyDescent="0.2">
      <c r="A699" s="3">
        <v>503</v>
      </c>
      <c r="B699" s="3">
        <v>75</v>
      </c>
      <c r="C699" s="3" t="s">
        <v>192</v>
      </c>
      <c r="D699" s="8">
        <v>0.57299999999999995</v>
      </c>
    </row>
    <row r="700" spans="1:4" x14ac:dyDescent="0.2">
      <c r="A700" s="3">
        <v>503</v>
      </c>
      <c r="B700" s="3">
        <v>80</v>
      </c>
      <c r="C700" s="3" t="s">
        <v>192</v>
      </c>
      <c r="D700" s="8">
        <v>0.57299999999999995</v>
      </c>
    </row>
    <row r="701" spans="1:4" x14ac:dyDescent="0.2">
      <c r="A701" s="3">
        <v>508</v>
      </c>
      <c r="B701" s="3">
        <v>30</v>
      </c>
      <c r="C701" s="3" t="s">
        <v>192</v>
      </c>
      <c r="D701" s="8">
        <v>0.36</v>
      </c>
    </row>
    <row r="702" spans="1:4" x14ac:dyDescent="0.2">
      <c r="A702" s="3">
        <v>508</v>
      </c>
      <c r="B702" s="3">
        <v>40</v>
      </c>
      <c r="C702" s="3" t="s">
        <v>192</v>
      </c>
      <c r="D702" s="8">
        <v>0.39300000000000002</v>
      </c>
    </row>
    <row r="703" spans="1:4" x14ac:dyDescent="0.2">
      <c r="A703" s="3">
        <v>508</v>
      </c>
      <c r="B703" s="3">
        <v>50</v>
      </c>
      <c r="C703" s="3" t="s">
        <v>192</v>
      </c>
      <c r="D703" s="8">
        <v>0.45800000000000002</v>
      </c>
    </row>
    <row r="704" spans="1:4" x14ac:dyDescent="0.2">
      <c r="A704" s="3">
        <v>508</v>
      </c>
      <c r="B704" s="3">
        <v>60</v>
      </c>
      <c r="C704" s="3" t="s">
        <v>192</v>
      </c>
      <c r="D704" s="8">
        <v>0.48299999999999998</v>
      </c>
    </row>
    <row r="705" spans="1:4" x14ac:dyDescent="0.2">
      <c r="A705" s="3">
        <v>508</v>
      </c>
      <c r="B705" s="3">
        <v>65</v>
      </c>
      <c r="C705" s="3" t="s">
        <v>192</v>
      </c>
      <c r="D705" s="8">
        <v>0.50900000000000001</v>
      </c>
    </row>
    <row r="706" spans="1:4" x14ac:dyDescent="0.2">
      <c r="A706" s="3">
        <v>508</v>
      </c>
      <c r="B706" s="3">
        <v>70</v>
      </c>
      <c r="C706" s="3" t="s">
        <v>192</v>
      </c>
      <c r="D706" s="8">
        <v>0.50900000000000001</v>
      </c>
    </row>
    <row r="707" spans="1:4" x14ac:dyDescent="0.2">
      <c r="A707" s="3">
        <v>508</v>
      </c>
      <c r="B707" s="3">
        <v>75</v>
      </c>
      <c r="C707" s="3" t="s">
        <v>192</v>
      </c>
      <c r="D707" s="8">
        <v>0.57299999999999995</v>
      </c>
    </row>
    <row r="708" spans="1:4" x14ac:dyDescent="0.2">
      <c r="A708" s="3">
        <v>508</v>
      </c>
      <c r="B708" s="3">
        <v>80</v>
      </c>
      <c r="C708" s="3" t="s">
        <v>192</v>
      </c>
      <c r="D708" s="8">
        <v>0.57299999999999995</v>
      </c>
    </row>
    <row r="709" spans="1:4" x14ac:dyDescent="0.2">
      <c r="A709" s="3">
        <v>508</v>
      </c>
      <c r="B709" s="3">
        <v>85</v>
      </c>
      <c r="C709" s="3" t="s">
        <v>192</v>
      </c>
      <c r="D709" s="8">
        <v>0.57299999999999995</v>
      </c>
    </row>
    <row r="710" spans="1:4" x14ac:dyDescent="0.2">
      <c r="A710" s="3">
        <v>508</v>
      </c>
      <c r="B710" s="3">
        <v>90</v>
      </c>
      <c r="C710" s="3" t="s">
        <v>192</v>
      </c>
      <c r="D710" s="8">
        <v>0.57299999999999995</v>
      </c>
    </row>
    <row r="711" spans="1:4" x14ac:dyDescent="0.2">
      <c r="A711" s="3">
        <v>508</v>
      </c>
      <c r="B711" s="3">
        <v>100</v>
      </c>
      <c r="C711" s="3" t="s">
        <v>192</v>
      </c>
      <c r="D711" s="8">
        <v>0.57299999999999995</v>
      </c>
    </row>
    <row r="712" spans="1:4" x14ac:dyDescent="0.2">
      <c r="A712" s="3">
        <v>508</v>
      </c>
      <c r="B712" s="3">
        <v>110</v>
      </c>
      <c r="C712" s="3" t="s">
        <v>192</v>
      </c>
      <c r="D712" s="8">
        <v>0.76400000000000001</v>
      </c>
    </row>
    <row r="713" spans="1:4" x14ac:dyDescent="0.2">
      <c r="A713" s="3">
        <v>508</v>
      </c>
      <c r="B713" s="3">
        <v>120</v>
      </c>
      <c r="C713" s="3" t="s">
        <v>192</v>
      </c>
      <c r="D713" s="8">
        <v>0.83299999999999996</v>
      </c>
    </row>
    <row r="714" spans="1:4" x14ac:dyDescent="0.2">
      <c r="A714" s="3">
        <v>508</v>
      </c>
      <c r="B714" s="3">
        <v>125</v>
      </c>
      <c r="C714" s="3" t="s">
        <v>192</v>
      </c>
      <c r="D714" s="8">
        <v>0.65500000000000003</v>
      </c>
    </row>
    <row r="715" spans="1:4" x14ac:dyDescent="0.2">
      <c r="A715" s="3">
        <v>508</v>
      </c>
      <c r="B715" s="3">
        <v>130</v>
      </c>
      <c r="C715" s="3" t="s">
        <v>192</v>
      </c>
      <c r="D715" s="8">
        <v>0.83299999999999996</v>
      </c>
    </row>
    <row r="716" spans="1:4" x14ac:dyDescent="0.2">
      <c r="A716" s="3">
        <v>508</v>
      </c>
      <c r="B716" s="3">
        <v>135</v>
      </c>
      <c r="C716" s="3" t="s">
        <v>192</v>
      </c>
      <c r="D716" s="8">
        <v>0.67</v>
      </c>
    </row>
    <row r="717" spans="1:4" x14ac:dyDescent="0.2">
      <c r="A717" s="3">
        <v>508</v>
      </c>
      <c r="B717" s="3">
        <v>140</v>
      </c>
      <c r="C717" s="3" t="s">
        <v>192</v>
      </c>
      <c r="D717" s="8">
        <v>0.95</v>
      </c>
    </row>
    <row r="718" spans="1:4" x14ac:dyDescent="0.2">
      <c r="A718" s="3">
        <v>508</v>
      </c>
      <c r="B718" s="3">
        <v>150</v>
      </c>
      <c r="C718" s="3" t="s">
        <v>192</v>
      </c>
      <c r="D718" s="8">
        <v>1.0369999999999999</v>
      </c>
    </row>
    <row r="719" spans="1:4" x14ac:dyDescent="0.2">
      <c r="A719" s="3">
        <v>508</v>
      </c>
      <c r="B719" s="3">
        <v>160</v>
      </c>
      <c r="C719" s="3" t="s">
        <v>192</v>
      </c>
      <c r="D719" s="8">
        <v>1.0369999999999999</v>
      </c>
    </row>
    <row r="720" spans="1:4" x14ac:dyDescent="0.2">
      <c r="A720" s="3">
        <v>508</v>
      </c>
      <c r="B720" s="3">
        <v>170</v>
      </c>
      <c r="C720" s="3" t="s">
        <v>192</v>
      </c>
      <c r="D720" s="8">
        <v>1.375</v>
      </c>
    </row>
    <row r="721" spans="1:4" x14ac:dyDescent="0.2">
      <c r="A721" s="3">
        <v>508</v>
      </c>
      <c r="B721" s="3">
        <v>175</v>
      </c>
      <c r="C721" s="3" t="s">
        <v>192</v>
      </c>
      <c r="D721" s="8">
        <v>1.1659999999999999</v>
      </c>
    </row>
    <row r="722" spans="1:4" x14ac:dyDescent="0.2">
      <c r="A722" s="3">
        <v>508</v>
      </c>
      <c r="B722" s="3">
        <v>180</v>
      </c>
      <c r="C722" s="3" t="s">
        <v>192</v>
      </c>
      <c r="D722" s="8">
        <v>1.0369999999999999</v>
      </c>
    </row>
    <row r="723" spans="1:4" x14ac:dyDescent="0.2">
      <c r="A723" s="3">
        <v>508</v>
      </c>
      <c r="B723" s="3">
        <v>200</v>
      </c>
      <c r="C723" s="3" t="s">
        <v>192</v>
      </c>
      <c r="D723" s="8">
        <v>1.375</v>
      </c>
    </row>
    <row r="724" spans="1:4" x14ac:dyDescent="0.2">
      <c r="A724" s="3">
        <v>537</v>
      </c>
      <c r="B724" s="3">
        <v>40</v>
      </c>
      <c r="C724" s="3" t="s">
        <v>192</v>
      </c>
      <c r="D724" s="8">
        <v>0.47299999999999998</v>
      </c>
    </row>
    <row r="725" spans="1:4" x14ac:dyDescent="0.2">
      <c r="A725" s="3">
        <v>537</v>
      </c>
      <c r="B725" s="3">
        <v>50</v>
      </c>
      <c r="C725" s="3" t="s">
        <v>192</v>
      </c>
      <c r="D725" s="8">
        <v>0.50900000000000001</v>
      </c>
    </row>
    <row r="726" spans="1:4" x14ac:dyDescent="0.2">
      <c r="A726" s="3">
        <v>537</v>
      </c>
      <c r="B726" s="3">
        <v>60</v>
      </c>
      <c r="C726" s="3" t="s">
        <v>192</v>
      </c>
      <c r="D726" s="8">
        <v>0.504</v>
      </c>
    </row>
    <row r="727" spans="1:4" x14ac:dyDescent="0.2">
      <c r="A727" s="3">
        <v>537</v>
      </c>
      <c r="B727" s="3">
        <v>65</v>
      </c>
      <c r="C727" s="3" t="s">
        <v>192</v>
      </c>
      <c r="D727" s="8">
        <v>0.57299999999999995</v>
      </c>
    </row>
    <row r="728" spans="1:4" x14ac:dyDescent="0.2">
      <c r="A728" s="3">
        <v>537</v>
      </c>
      <c r="B728" s="3">
        <v>75</v>
      </c>
      <c r="C728" s="3" t="s">
        <v>192</v>
      </c>
      <c r="D728" s="8">
        <v>0.57299999999999995</v>
      </c>
    </row>
    <row r="729" spans="1:4" x14ac:dyDescent="0.2">
      <c r="A729" s="3">
        <v>537</v>
      </c>
      <c r="B729" s="3">
        <v>80</v>
      </c>
      <c r="C729" s="3" t="s">
        <v>192</v>
      </c>
      <c r="D729" s="8">
        <v>0.57299999999999995</v>
      </c>
    </row>
    <row r="730" spans="1:4" x14ac:dyDescent="0.2">
      <c r="A730" s="3">
        <v>537</v>
      </c>
      <c r="B730" s="3">
        <v>100</v>
      </c>
      <c r="C730" s="3" t="s">
        <v>192</v>
      </c>
      <c r="D730" s="8">
        <v>0.93300000000000005</v>
      </c>
    </row>
    <row r="731" spans="1:4" x14ac:dyDescent="0.2">
      <c r="A731" s="3">
        <v>537</v>
      </c>
      <c r="B731" s="3">
        <v>125</v>
      </c>
      <c r="C731" s="3" t="s">
        <v>192</v>
      </c>
      <c r="D731" s="8">
        <v>0.93300000000000005</v>
      </c>
    </row>
    <row r="732" spans="1:4" x14ac:dyDescent="0.2">
      <c r="A732" s="3">
        <v>537</v>
      </c>
      <c r="B732" s="3">
        <v>140</v>
      </c>
      <c r="C732" s="3" t="s">
        <v>192</v>
      </c>
      <c r="D732" s="8">
        <v>1.0369999999999999</v>
      </c>
    </row>
    <row r="733" spans="1:4" x14ac:dyDescent="0.2">
      <c r="A733" s="3">
        <v>537</v>
      </c>
      <c r="B733" s="3">
        <v>150</v>
      </c>
      <c r="C733" s="3" t="s">
        <v>192</v>
      </c>
      <c r="D733" s="8">
        <v>1.0369999999999999</v>
      </c>
    </row>
    <row r="734" spans="1:4" x14ac:dyDescent="0.2">
      <c r="A734" s="3">
        <v>558</v>
      </c>
      <c r="B734" s="3">
        <v>30</v>
      </c>
      <c r="C734" s="3" t="s">
        <v>192</v>
      </c>
      <c r="D734" s="8">
        <v>0.50900000000000001</v>
      </c>
    </row>
    <row r="735" spans="1:4" x14ac:dyDescent="0.2">
      <c r="A735" s="3">
        <v>558</v>
      </c>
      <c r="B735" s="3">
        <v>40</v>
      </c>
      <c r="C735" s="3" t="s">
        <v>192</v>
      </c>
      <c r="D735" s="8">
        <v>0.65500000000000003</v>
      </c>
    </row>
    <row r="736" spans="1:4" x14ac:dyDescent="0.2">
      <c r="A736" s="3">
        <v>558</v>
      </c>
      <c r="B736" s="3">
        <v>50</v>
      </c>
      <c r="C736" s="3" t="s">
        <v>192</v>
      </c>
      <c r="D736" s="8">
        <v>0.57299999999999995</v>
      </c>
    </row>
    <row r="737" spans="1:4" x14ac:dyDescent="0.2">
      <c r="A737" s="3">
        <v>558</v>
      </c>
      <c r="B737" s="3">
        <v>60</v>
      </c>
      <c r="C737" s="3" t="s">
        <v>192</v>
      </c>
      <c r="D737" s="8">
        <v>0.57299999999999995</v>
      </c>
    </row>
    <row r="738" spans="1:4" x14ac:dyDescent="0.2">
      <c r="A738" s="3">
        <v>558</v>
      </c>
      <c r="B738" s="3">
        <v>65</v>
      </c>
      <c r="C738" s="3" t="s">
        <v>192</v>
      </c>
      <c r="D738" s="8">
        <v>0.57299999999999995</v>
      </c>
    </row>
    <row r="739" spans="1:4" x14ac:dyDescent="0.2">
      <c r="A739" s="3">
        <v>558</v>
      </c>
      <c r="B739" s="3">
        <v>70</v>
      </c>
      <c r="C739" s="3" t="s">
        <v>192</v>
      </c>
      <c r="D739" s="8">
        <v>0.57299999999999995</v>
      </c>
    </row>
    <row r="740" spans="1:4" x14ac:dyDescent="0.2">
      <c r="A740" s="3">
        <v>558</v>
      </c>
      <c r="B740" s="3">
        <v>75</v>
      </c>
      <c r="C740" s="3" t="s">
        <v>192</v>
      </c>
      <c r="D740" s="8">
        <v>0.57299999999999995</v>
      </c>
    </row>
    <row r="741" spans="1:4" x14ac:dyDescent="0.2">
      <c r="A741" s="3">
        <v>558</v>
      </c>
      <c r="B741" s="3">
        <v>80</v>
      </c>
      <c r="C741" s="3" t="s">
        <v>192</v>
      </c>
      <c r="D741" s="8">
        <v>0.84799999999999998</v>
      </c>
    </row>
    <row r="742" spans="1:4" x14ac:dyDescent="0.2">
      <c r="A742" s="3">
        <v>558</v>
      </c>
      <c r="B742" s="3">
        <v>90</v>
      </c>
      <c r="C742" s="3" t="s">
        <v>192</v>
      </c>
      <c r="D742" s="8">
        <v>0.84799999999999998</v>
      </c>
    </row>
    <row r="743" spans="1:4" x14ac:dyDescent="0.2">
      <c r="A743" s="3">
        <v>558</v>
      </c>
      <c r="B743" s="3">
        <v>100</v>
      </c>
      <c r="C743" s="3" t="s">
        <v>192</v>
      </c>
      <c r="D743" s="8">
        <v>0.93300000000000005</v>
      </c>
    </row>
    <row r="744" spans="1:4" x14ac:dyDescent="0.2">
      <c r="A744" s="3">
        <v>558</v>
      </c>
      <c r="B744" s="3">
        <v>110</v>
      </c>
      <c r="C744" s="3" t="s">
        <v>192</v>
      </c>
      <c r="D744" s="8">
        <v>0.93300000000000005</v>
      </c>
    </row>
    <row r="745" spans="1:4" x14ac:dyDescent="0.2">
      <c r="A745" s="3">
        <v>558</v>
      </c>
      <c r="B745" s="3">
        <v>120</v>
      </c>
      <c r="C745" s="3" t="s">
        <v>192</v>
      </c>
      <c r="D745" s="8">
        <v>0.93300000000000005</v>
      </c>
    </row>
    <row r="746" spans="1:4" x14ac:dyDescent="0.2">
      <c r="A746" s="3">
        <v>558</v>
      </c>
      <c r="B746" s="3">
        <v>125</v>
      </c>
      <c r="C746" s="3" t="s">
        <v>192</v>
      </c>
      <c r="D746" s="8">
        <v>1.0369999999999999</v>
      </c>
    </row>
    <row r="747" spans="1:4" x14ac:dyDescent="0.2">
      <c r="A747" s="3">
        <v>558</v>
      </c>
      <c r="B747" s="3">
        <v>130</v>
      </c>
      <c r="C747" s="3" t="s">
        <v>192</v>
      </c>
      <c r="D747" s="8">
        <v>1.0369999999999999</v>
      </c>
    </row>
    <row r="748" spans="1:4" x14ac:dyDescent="0.2">
      <c r="A748" s="3">
        <v>558</v>
      </c>
      <c r="B748" s="3">
        <v>140</v>
      </c>
      <c r="C748" s="3" t="s">
        <v>192</v>
      </c>
      <c r="D748" s="8">
        <v>1.0369999999999999</v>
      </c>
    </row>
    <row r="749" spans="1:4" x14ac:dyDescent="0.2">
      <c r="A749" s="3">
        <v>558</v>
      </c>
      <c r="B749" s="3">
        <v>150</v>
      </c>
      <c r="C749" s="3" t="s">
        <v>192</v>
      </c>
      <c r="D749" s="8">
        <v>1.0369999999999999</v>
      </c>
    </row>
    <row r="750" spans="1:4" x14ac:dyDescent="0.2">
      <c r="A750" s="3">
        <v>558</v>
      </c>
      <c r="B750" s="3">
        <v>160</v>
      </c>
      <c r="C750" s="3" t="s">
        <v>192</v>
      </c>
      <c r="D750" s="8">
        <v>1.0369999999999999</v>
      </c>
    </row>
    <row r="751" spans="1:4" x14ac:dyDescent="0.2">
      <c r="A751" s="3">
        <v>558</v>
      </c>
      <c r="B751" s="3">
        <v>170</v>
      </c>
      <c r="C751" s="3" t="s">
        <v>192</v>
      </c>
      <c r="D751" s="8">
        <v>1.401</v>
      </c>
    </row>
    <row r="752" spans="1:4" x14ac:dyDescent="0.2">
      <c r="A752" s="3">
        <v>558</v>
      </c>
      <c r="B752" s="3">
        <v>180</v>
      </c>
      <c r="C752" s="3" t="s">
        <v>192</v>
      </c>
      <c r="D752" s="8">
        <v>1.401</v>
      </c>
    </row>
    <row r="753" spans="1:4" x14ac:dyDescent="0.2">
      <c r="A753" s="3">
        <v>558</v>
      </c>
      <c r="B753" s="3">
        <v>190</v>
      </c>
      <c r="C753" s="3" t="s">
        <v>192</v>
      </c>
      <c r="D753" s="8">
        <v>1.401</v>
      </c>
    </row>
    <row r="754" spans="1:4" x14ac:dyDescent="0.2">
      <c r="A754" s="3">
        <v>558</v>
      </c>
      <c r="B754" s="3">
        <v>200</v>
      </c>
      <c r="C754" s="3" t="s">
        <v>192</v>
      </c>
      <c r="D754" s="8">
        <v>1.754</v>
      </c>
    </row>
    <row r="755" spans="1:4" x14ac:dyDescent="0.2">
      <c r="A755" s="3">
        <v>610</v>
      </c>
      <c r="B755" s="3">
        <v>40</v>
      </c>
      <c r="C755" s="3" t="s">
        <v>192</v>
      </c>
      <c r="D755" s="8">
        <v>0.57299999999999995</v>
      </c>
    </row>
    <row r="756" spans="1:4" x14ac:dyDescent="0.2">
      <c r="A756" s="3">
        <v>610</v>
      </c>
      <c r="B756" s="3">
        <v>50</v>
      </c>
      <c r="C756" s="3" t="s">
        <v>192</v>
      </c>
      <c r="D756" s="8">
        <v>0.84799999999999998</v>
      </c>
    </row>
    <row r="757" spans="1:4" x14ac:dyDescent="0.2">
      <c r="A757" s="3">
        <v>610</v>
      </c>
      <c r="B757" s="3">
        <v>60</v>
      </c>
      <c r="C757" s="3" t="s">
        <v>192</v>
      </c>
      <c r="D757" s="8">
        <v>0.84799999999999998</v>
      </c>
    </row>
    <row r="758" spans="1:4" x14ac:dyDescent="0.2">
      <c r="A758" s="3">
        <v>610</v>
      </c>
      <c r="B758" s="3">
        <v>65</v>
      </c>
      <c r="C758" s="3" t="s">
        <v>192</v>
      </c>
      <c r="D758" s="8">
        <v>0.84799999999999998</v>
      </c>
    </row>
    <row r="759" spans="1:4" x14ac:dyDescent="0.2">
      <c r="A759" s="3">
        <v>610</v>
      </c>
      <c r="B759" s="3">
        <v>70</v>
      </c>
      <c r="C759" s="3" t="s">
        <v>192</v>
      </c>
      <c r="D759" s="8">
        <v>0.93300000000000005</v>
      </c>
    </row>
    <row r="760" spans="1:4" x14ac:dyDescent="0.2">
      <c r="A760" s="3">
        <v>610</v>
      </c>
      <c r="B760" s="3">
        <v>75</v>
      </c>
      <c r="C760" s="3" t="s">
        <v>192</v>
      </c>
      <c r="D760" s="8">
        <v>0.93300000000000005</v>
      </c>
    </row>
    <row r="761" spans="1:4" x14ac:dyDescent="0.2">
      <c r="A761" s="3">
        <v>610</v>
      </c>
      <c r="B761" s="3">
        <v>80</v>
      </c>
      <c r="C761" s="3" t="s">
        <v>192</v>
      </c>
      <c r="D761" s="8">
        <v>0.93300000000000005</v>
      </c>
    </row>
    <row r="762" spans="1:4" x14ac:dyDescent="0.2">
      <c r="A762" s="3">
        <v>610</v>
      </c>
      <c r="B762" s="3">
        <v>90</v>
      </c>
      <c r="C762" s="3" t="s">
        <v>192</v>
      </c>
      <c r="D762" s="8">
        <v>0.93300000000000005</v>
      </c>
    </row>
    <row r="763" spans="1:4" x14ac:dyDescent="0.2">
      <c r="A763" s="3">
        <v>610</v>
      </c>
      <c r="B763" s="3">
        <v>100</v>
      </c>
      <c r="C763" s="3" t="s">
        <v>192</v>
      </c>
      <c r="D763" s="8">
        <v>1.0369999999999999</v>
      </c>
    </row>
    <row r="764" spans="1:4" x14ac:dyDescent="0.2">
      <c r="A764" s="3">
        <v>610</v>
      </c>
      <c r="B764" s="3">
        <v>110</v>
      </c>
      <c r="C764" s="3" t="s">
        <v>192</v>
      </c>
      <c r="D764" s="8">
        <v>1.0369999999999999</v>
      </c>
    </row>
    <row r="765" spans="1:4" x14ac:dyDescent="0.2">
      <c r="A765" s="3">
        <v>610</v>
      </c>
      <c r="B765" s="3">
        <v>115</v>
      </c>
      <c r="C765" s="3" t="s">
        <v>192</v>
      </c>
      <c r="D765" s="8">
        <v>1.0369999999999999</v>
      </c>
    </row>
    <row r="766" spans="1:4" x14ac:dyDescent="0.2">
      <c r="A766" s="3">
        <v>610</v>
      </c>
      <c r="B766" s="3">
        <v>120</v>
      </c>
      <c r="C766" s="3" t="s">
        <v>192</v>
      </c>
      <c r="D766" s="8">
        <v>1.0369999999999999</v>
      </c>
    </row>
    <row r="767" spans="1:4" x14ac:dyDescent="0.2">
      <c r="A767" s="3">
        <v>610</v>
      </c>
      <c r="B767" s="3">
        <v>125</v>
      </c>
      <c r="C767" s="3" t="s">
        <v>192</v>
      </c>
      <c r="D767" s="8">
        <v>1.0369999999999999</v>
      </c>
    </row>
    <row r="768" spans="1:4" x14ac:dyDescent="0.2">
      <c r="A768" s="3">
        <v>610</v>
      </c>
      <c r="B768" s="3">
        <v>130</v>
      </c>
      <c r="C768" s="3" t="s">
        <v>192</v>
      </c>
      <c r="D768" s="8">
        <v>1.0369999999999999</v>
      </c>
    </row>
    <row r="769" spans="1:4" x14ac:dyDescent="0.2">
      <c r="A769" s="3">
        <v>610</v>
      </c>
      <c r="B769" s="3">
        <v>140</v>
      </c>
      <c r="C769" s="3" t="s">
        <v>192</v>
      </c>
      <c r="D769" s="8">
        <v>1.401</v>
      </c>
    </row>
    <row r="770" spans="1:4" x14ac:dyDescent="0.2">
      <c r="A770" s="3">
        <v>610</v>
      </c>
      <c r="B770" s="3">
        <v>150</v>
      </c>
      <c r="C770" s="3" t="s">
        <v>192</v>
      </c>
      <c r="D770" s="8">
        <v>1.401</v>
      </c>
    </row>
    <row r="771" spans="1:4" x14ac:dyDescent="0.2">
      <c r="A771" s="3">
        <v>610</v>
      </c>
      <c r="B771" s="3">
        <v>160</v>
      </c>
      <c r="C771" s="3" t="s">
        <v>192</v>
      </c>
      <c r="D771" s="8">
        <v>1.401</v>
      </c>
    </row>
    <row r="772" spans="1:4" x14ac:dyDescent="0.2">
      <c r="A772" s="3">
        <v>610</v>
      </c>
      <c r="B772" s="3">
        <v>165</v>
      </c>
      <c r="C772" s="3" t="s">
        <v>192</v>
      </c>
      <c r="D772" s="8">
        <v>1.401</v>
      </c>
    </row>
    <row r="773" spans="1:4" x14ac:dyDescent="0.2">
      <c r="A773" s="3">
        <v>610</v>
      </c>
      <c r="B773" s="3">
        <v>175</v>
      </c>
      <c r="C773" s="3" t="s">
        <v>192</v>
      </c>
      <c r="D773" s="8">
        <v>1.75</v>
      </c>
    </row>
    <row r="774" spans="1:4" x14ac:dyDescent="0.2">
      <c r="A774" s="3">
        <v>610</v>
      </c>
      <c r="B774" s="3">
        <v>180</v>
      </c>
      <c r="C774" s="3" t="s">
        <v>192</v>
      </c>
      <c r="D774" s="8">
        <v>1.75</v>
      </c>
    </row>
    <row r="775" spans="1:4" x14ac:dyDescent="0.2">
      <c r="A775" s="3">
        <v>629</v>
      </c>
      <c r="B775" s="3">
        <v>50</v>
      </c>
      <c r="C775" s="3" t="s">
        <v>192</v>
      </c>
      <c r="D775" s="8">
        <v>0.84799999999999998</v>
      </c>
    </row>
    <row r="776" spans="1:4" x14ac:dyDescent="0.2">
      <c r="A776" s="3">
        <v>629</v>
      </c>
      <c r="B776" s="3">
        <v>60</v>
      </c>
      <c r="C776" s="3" t="s">
        <v>192</v>
      </c>
      <c r="D776" s="8">
        <v>0.93300000000000005</v>
      </c>
    </row>
    <row r="777" spans="1:4" x14ac:dyDescent="0.2">
      <c r="A777" s="3">
        <v>629</v>
      </c>
      <c r="B777" s="3">
        <v>70</v>
      </c>
      <c r="C777" s="3" t="s">
        <v>192</v>
      </c>
      <c r="D777" s="8">
        <v>0.93300000000000005</v>
      </c>
    </row>
    <row r="778" spans="1:4" x14ac:dyDescent="0.2">
      <c r="A778" s="3">
        <v>629</v>
      </c>
      <c r="B778" s="3">
        <v>75</v>
      </c>
      <c r="C778" s="3" t="s">
        <v>192</v>
      </c>
      <c r="D778" s="8">
        <v>0.93300000000000005</v>
      </c>
    </row>
    <row r="779" spans="1:4" x14ac:dyDescent="0.2">
      <c r="A779" s="3">
        <v>629</v>
      </c>
      <c r="B779" s="3">
        <v>80</v>
      </c>
      <c r="C779" s="3" t="s">
        <v>192</v>
      </c>
      <c r="D779" s="8">
        <v>0.93300000000000005</v>
      </c>
    </row>
    <row r="780" spans="1:4" x14ac:dyDescent="0.2">
      <c r="A780" s="3">
        <v>629</v>
      </c>
      <c r="B780" s="3">
        <v>90</v>
      </c>
      <c r="C780" s="3" t="s">
        <v>192</v>
      </c>
      <c r="D780" s="8">
        <v>1.0369999999999999</v>
      </c>
    </row>
    <row r="781" spans="1:4" x14ac:dyDescent="0.2">
      <c r="A781" s="3">
        <v>629</v>
      </c>
      <c r="B781" s="3">
        <v>100</v>
      </c>
      <c r="C781" s="3" t="s">
        <v>192</v>
      </c>
      <c r="D781" s="8">
        <v>1.0369999999999999</v>
      </c>
    </row>
    <row r="782" spans="1:4" x14ac:dyDescent="0.2">
      <c r="A782" s="3">
        <v>629</v>
      </c>
      <c r="B782" s="3">
        <v>110</v>
      </c>
      <c r="C782" s="3" t="s">
        <v>192</v>
      </c>
      <c r="D782" s="8">
        <v>1.0369999999999999</v>
      </c>
    </row>
    <row r="783" spans="1:4" x14ac:dyDescent="0.2">
      <c r="A783" s="3">
        <v>629</v>
      </c>
      <c r="B783" s="3">
        <v>120</v>
      </c>
      <c r="C783" s="3" t="s">
        <v>192</v>
      </c>
      <c r="D783" s="8">
        <v>1.0369999999999999</v>
      </c>
    </row>
    <row r="784" spans="1:4" x14ac:dyDescent="0.2">
      <c r="A784" s="3">
        <v>629</v>
      </c>
      <c r="B784" s="3">
        <v>160</v>
      </c>
      <c r="C784" s="3" t="s">
        <v>192</v>
      </c>
      <c r="D784" s="8">
        <v>1.75</v>
      </c>
    </row>
    <row r="785" spans="1:4" x14ac:dyDescent="0.2">
      <c r="A785" s="3">
        <v>660</v>
      </c>
      <c r="B785" s="3">
        <v>40</v>
      </c>
      <c r="C785" s="3" t="s">
        <v>192</v>
      </c>
      <c r="D785" s="8">
        <v>0.84799999999999998</v>
      </c>
    </row>
    <row r="786" spans="1:4" x14ac:dyDescent="0.2">
      <c r="A786" s="3">
        <v>660</v>
      </c>
      <c r="B786" s="3">
        <v>50</v>
      </c>
      <c r="C786" s="3" t="s">
        <v>192</v>
      </c>
      <c r="D786" s="8">
        <v>0.93300000000000005</v>
      </c>
    </row>
    <row r="787" spans="1:4" x14ac:dyDescent="0.2">
      <c r="A787" s="3">
        <v>660</v>
      </c>
      <c r="B787" s="3">
        <v>60</v>
      </c>
      <c r="C787" s="3" t="s">
        <v>192</v>
      </c>
      <c r="D787" s="8">
        <v>0.93300000000000005</v>
      </c>
    </row>
    <row r="788" spans="1:4" x14ac:dyDescent="0.2">
      <c r="A788" s="3">
        <v>660</v>
      </c>
      <c r="B788" s="3">
        <v>65</v>
      </c>
      <c r="C788" s="3" t="s">
        <v>192</v>
      </c>
      <c r="D788" s="8">
        <v>0.93300000000000005</v>
      </c>
    </row>
    <row r="789" spans="1:4" x14ac:dyDescent="0.2">
      <c r="A789" s="3">
        <v>660</v>
      </c>
      <c r="B789" s="3">
        <v>70</v>
      </c>
      <c r="C789" s="3" t="s">
        <v>192</v>
      </c>
      <c r="D789" s="8">
        <v>0.93300000000000005</v>
      </c>
    </row>
    <row r="790" spans="1:4" x14ac:dyDescent="0.2">
      <c r="A790" s="3">
        <v>660</v>
      </c>
      <c r="B790" s="3">
        <v>75</v>
      </c>
      <c r="C790" s="3" t="s">
        <v>192</v>
      </c>
      <c r="D790" s="8">
        <v>1.0369999999999999</v>
      </c>
    </row>
    <row r="791" spans="1:4" x14ac:dyDescent="0.2">
      <c r="A791" s="3">
        <v>660</v>
      </c>
      <c r="B791" s="3">
        <v>80</v>
      </c>
      <c r="C791" s="3" t="s">
        <v>192</v>
      </c>
      <c r="D791" s="8">
        <v>1.0369999999999999</v>
      </c>
    </row>
    <row r="792" spans="1:4" x14ac:dyDescent="0.2">
      <c r="A792" s="3">
        <v>660</v>
      </c>
      <c r="B792" s="3">
        <v>85</v>
      </c>
      <c r="C792" s="3" t="s">
        <v>192</v>
      </c>
      <c r="D792" s="8">
        <v>1.0369999999999999</v>
      </c>
    </row>
    <row r="793" spans="1:4" x14ac:dyDescent="0.2">
      <c r="A793" s="3">
        <v>660</v>
      </c>
      <c r="B793" s="3">
        <v>90</v>
      </c>
      <c r="C793" s="3" t="s">
        <v>192</v>
      </c>
      <c r="D793" s="8">
        <v>1.0369999999999999</v>
      </c>
    </row>
    <row r="794" spans="1:4" x14ac:dyDescent="0.2">
      <c r="A794" s="3">
        <v>660</v>
      </c>
      <c r="B794" s="3">
        <v>100</v>
      </c>
      <c r="C794" s="3" t="s">
        <v>192</v>
      </c>
      <c r="D794" s="8">
        <v>1.0369999999999999</v>
      </c>
    </row>
    <row r="795" spans="1:4" x14ac:dyDescent="0.2">
      <c r="A795" s="3">
        <v>660</v>
      </c>
      <c r="B795" s="3">
        <v>110</v>
      </c>
      <c r="C795" s="3" t="s">
        <v>192</v>
      </c>
      <c r="D795" s="8">
        <v>1.0369999999999999</v>
      </c>
    </row>
    <row r="796" spans="1:4" x14ac:dyDescent="0.2">
      <c r="A796" s="3">
        <v>660</v>
      </c>
      <c r="B796" s="3">
        <v>115</v>
      </c>
      <c r="C796" s="3" t="s">
        <v>192</v>
      </c>
      <c r="D796" s="8">
        <v>1.401</v>
      </c>
    </row>
    <row r="797" spans="1:4" x14ac:dyDescent="0.2">
      <c r="A797" s="3">
        <v>660</v>
      </c>
      <c r="B797" s="3">
        <v>120</v>
      </c>
      <c r="C797" s="3" t="s">
        <v>192</v>
      </c>
      <c r="D797" s="8">
        <v>1.401</v>
      </c>
    </row>
    <row r="798" spans="1:4" x14ac:dyDescent="0.2">
      <c r="A798" s="3">
        <v>660</v>
      </c>
      <c r="B798" s="3">
        <v>140</v>
      </c>
      <c r="C798" s="3" t="s">
        <v>192</v>
      </c>
      <c r="D798" s="8">
        <v>1.75</v>
      </c>
    </row>
    <row r="799" spans="1:4" x14ac:dyDescent="0.2">
      <c r="A799" s="3">
        <v>660</v>
      </c>
      <c r="B799" s="3">
        <v>150</v>
      </c>
      <c r="C799" s="3" t="s">
        <v>192</v>
      </c>
      <c r="D799" s="8">
        <v>1.75</v>
      </c>
    </row>
    <row r="800" spans="1:4" x14ac:dyDescent="0.2">
      <c r="A800" s="3">
        <v>712</v>
      </c>
      <c r="B800" s="3">
        <v>40</v>
      </c>
      <c r="C800" s="3" t="s">
        <v>192</v>
      </c>
      <c r="D800" s="8">
        <v>0.93300000000000005</v>
      </c>
    </row>
    <row r="801" spans="1:4" x14ac:dyDescent="0.2">
      <c r="A801" s="3">
        <v>712</v>
      </c>
      <c r="B801" s="3">
        <v>50</v>
      </c>
      <c r="C801" s="3" t="s">
        <v>192</v>
      </c>
      <c r="D801" s="8">
        <v>1.0369999999999999</v>
      </c>
    </row>
    <row r="802" spans="1:4" x14ac:dyDescent="0.2">
      <c r="A802" s="3">
        <v>712</v>
      </c>
      <c r="B802" s="3">
        <v>60</v>
      </c>
      <c r="C802" s="3" t="s">
        <v>192</v>
      </c>
      <c r="D802" s="8">
        <v>1.0369999999999999</v>
      </c>
    </row>
    <row r="803" spans="1:4" x14ac:dyDescent="0.2">
      <c r="A803" s="3">
        <v>712</v>
      </c>
      <c r="B803" s="3">
        <v>65</v>
      </c>
      <c r="C803" s="3" t="s">
        <v>192</v>
      </c>
      <c r="D803" s="8">
        <v>1.0369999999999999</v>
      </c>
    </row>
    <row r="804" spans="1:4" x14ac:dyDescent="0.2">
      <c r="A804" s="3">
        <v>712</v>
      </c>
      <c r="B804" s="3">
        <v>70</v>
      </c>
      <c r="C804" s="3" t="s">
        <v>192</v>
      </c>
      <c r="D804" s="8">
        <v>1.0369999999999999</v>
      </c>
    </row>
    <row r="805" spans="1:4" x14ac:dyDescent="0.2">
      <c r="A805" s="3">
        <v>712</v>
      </c>
      <c r="B805" s="3">
        <v>75</v>
      </c>
      <c r="C805" s="3" t="s">
        <v>192</v>
      </c>
      <c r="D805" s="8">
        <v>1.0369999999999999</v>
      </c>
    </row>
    <row r="806" spans="1:4" x14ac:dyDescent="0.2">
      <c r="A806" s="3">
        <v>712</v>
      </c>
      <c r="B806" s="3">
        <v>80</v>
      </c>
      <c r="C806" s="3" t="s">
        <v>192</v>
      </c>
      <c r="D806" s="8">
        <v>1.0369999999999999</v>
      </c>
    </row>
    <row r="807" spans="1:4" x14ac:dyDescent="0.2">
      <c r="A807" s="3">
        <v>712</v>
      </c>
      <c r="B807" s="3">
        <v>90</v>
      </c>
      <c r="C807" s="3" t="s">
        <v>192</v>
      </c>
      <c r="D807" s="8">
        <v>1.401</v>
      </c>
    </row>
    <row r="808" spans="1:4" x14ac:dyDescent="0.2">
      <c r="A808" s="3">
        <v>712</v>
      </c>
      <c r="B808" s="3">
        <v>100</v>
      </c>
      <c r="C808" s="3" t="s">
        <v>192</v>
      </c>
      <c r="D808" s="8">
        <v>1.401</v>
      </c>
    </row>
    <row r="809" spans="1:4" x14ac:dyDescent="0.2">
      <c r="A809" s="3">
        <v>712</v>
      </c>
      <c r="B809" s="3">
        <v>110</v>
      </c>
      <c r="C809" s="3" t="s">
        <v>192</v>
      </c>
      <c r="D809" s="8">
        <v>1.401</v>
      </c>
    </row>
    <row r="810" spans="1:4" x14ac:dyDescent="0.2">
      <c r="A810" s="3">
        <v>712</v>
      </c>
      <c r="B810" s="3">
        <v>115</v>
      </c>
      <c r="C810" s="3" t="s">
        <v>192</v>
      </c>
      <c r="D810" s="8">
        <v>1.75</v>
      </c>
    </row>
    <row r="811" spans="1:4" x14ac:dyDescent="0.2">
      <c r="A811" s="3">
        <v>712</v>
      </c>
      <c r="B811" s="3">
        <v>120</v>
      </c>
      <c r="C811" s="3" t="s">
        <v>192</v>
      </c>
      <c r="D811" s="8">
        <v>1.75</v>
      </c>
    </row>
    <row r="812" spans="1:4" x14ac:dyDescent="0.2">
      <c r="A812" s="3">
        <v>712</v>
      </c>
      <c r="B812" s="3">
        <v>125</v>
      </c>
      <c r="C812" s="3" t="s">
        <v>192</v>
      </c>
      <c r="D812" s="8">
        <v>1.75</v>
      </c>
    </row>
    <row r="813" spans="1:4" x14ac:dyDescent="0.2">
      <c r="A813" s="3">
        <v>712</v>
      </c>
      <c r="B813" s="3">
        <v>130</v>
      </c>
      <c r="C813" s="3" t="s">
        <v>192</v>
      </c>
      <c r="D813" s="8">
        <v>1.528</v>
      </c>
    </row>
    <row r="814" spans="1:4" x14ac:dyDescent="0.2">
      <c r="A814" s="3">
        <v>712</v>
      </c>
      <c r="B814" s="3">
        <v>140</v>
      </c>
      <c r="C814" s="3" t="s">
        <v>192</v>
      </c>
      <c r="D814" s="8">
        <v>1.75</v>
      </c>
    </row>
    <row r="815" spans="1:4" x14ac:dyDescent="0.2">
      <c r="A815" s="3">
        <v>734</v>
      </c>
      <c r="B815" s="3">
        <v>120</v>
      </c>
      <c r="C815" s="3" t="s">
        <v>192</v>
      </c>
      <c r="D815" s="8">
        <v>1.75</v>
      </c>
    </row>
    <row r="816" spans="1:4" x14ac:dyDescent="0.2">
      <c r="A816" s="3">
        <v>762</v>
      </c>
      <c r="B816" s="3">
        <v>40</v>
      </c>
      <c r="C816" s="3" t="s">
        <v>192</v>
      </c>
      <c r="D816" s="8">
        <v>1.75</v>
      </c>
    </row>
    <row r="817" spans="1:4" x14ac:dyDescent="0.2">
      <c r="A817" s="3">
        <v>762</v>
      </c>
      <c r="B817" s="3">
        <v>50</v>
      </c>
      <c r="C817" s="3" t="s">
        <v>192</v>
      </c>
      <c r="D817" s="8">
        <v>1.75</v>
      </c>
    </row>
    <row r="818" spans="1:4" x14ac:dyDescent="0.2">
      <c r="A818" s="3">
        <v>762</v>
      </c>
      <c r="B818" s="3">
        <v>90</v>
      </c>
      <c r="C818" s="3" t="s">
        <v>192</v>
      </c>
      <c r="D818" s="8">
        <v>1.401</v>
      </c>
    </row>
    <row r="819" spans="1:4" x14ac:dyDescent="0.2">
      <c r="A819" s="3">
        <v>762</v>
      </c>
      <c r="B819" s="3">
        <v>100</v>
      </c>
      <c r="C819" s="3" t="s">
        <v>192</v>
      </c>
      <c r="D819" s="8">
        <v>1.75</v>
      </c>
    </row>
    <row r="820" spans="1:4" x14ac:dyDescent="0.2">
      <c r="A820" s="3">
        <v>762</v>
      </c>
      <c r="B820" s="3">
        <v>110</v>
      </c>
      <c r="C820" s="3" t="s">
        <v>192</v>
      </c>
      <c r="D820" s="8">
        <v>1.75</v>
      </c>
    </row>
    <row r="821" spans="1:4" x14ac:dyDescent="0.2">
      <c r="A821" s="3">
        <v>762</v>
      </c>
      <c r="B821" s="3">
        <v>115</v>
      </c>
      <c r="C821" s="3" t="s">
        <v>192</v>
      </c>
      <c r="D821" s="8">
        <v>1.75</v>
      </c>
    </row>
    <row r="822" spans="1:4" x14ac:dyDescent="0.2">
      <c r="A822" s="3">
        <v>762</v>
      </c>
      <c r="B822" s="3">
        <v>120</v>
      </c>
      <c r="C822" s="3" t="s">
        <v>192</v>
      </c>
      <c r="D822" s="8">
        <v>1.75</v>
      </c>
    </row>
    <row r="823" spans="1:4" x14ac:dyDescent="0.2">
      <c r="A823" s="3">
        <v>762</v>
      </c>
      <c r="B823" s="3">
        <v>60</v>
      </c>
      <c r="C823" s="3" t="s">
        <v>192</v>
      </c>
      <c r="D823" s="8">
        <v>1.0369999999999999</v>
      </c>
    </row>
    <row r="824" spans="1:4" x14ac:dyDescent="0.2">
      <c r="A824" s="3">
        <v>762</v>
      </c>
      <c r="B824" s="3">
        <v>65</v>
      </c>
      <c r="C824" s="3" t="s">
        <v>192</v>
      </c>
      <c r="D824" s="8">
        <v>1.401</v>
      </c>
    </row>
    <row r="825" spans="1:4" x14ac:dyDescent="0.2">
      <c r="A825" s="3">
        <v>762</v>
      </c>
      <c r="B825" s="3">
        <v>70</v>
      </c>
      <c r="C825" s="3" t="s">
        <v>192</v>
      </c>
      <c r="D825" s="8">
        <v>1.401</v>
      </c>
    </row>
    <row r="826" spans="1:4" x14ac:dyDescent="0.2">
      <c r="A826" s="3">
        <v>762</v>
      </c>
      <c r="B826" s="3">
        <v>75</v>
      </c>
      <c r="C826" s="3" t="s">
        <v>192</v>
      </c>
      <c r="D826" s="8">
        <v>1.401</v>
      </c>
    </row>
    <row r="827" spans="1:4" x14ac:dyDescent="0.2">
      <c r="A827" s="3">
        <v>762</v>
      </c>
      <c r="B827" s="3">
        <v>125</v>
      </c>
      <c r="C827" s="3" t="s">
        <v>192</v>
      </c>
      <c r="D827" s="8">
        <v>1.75</v>
      </c>
    </row>
    <row r="828" spans="1:4" x14ac:dyDescent="0.2">
      <c r="A828" s="3">
        <v>762</v>
      </c>
      <c r="B828" s="3">
        <v>80</v>
      </c>
      <c r="C828" s="3" t="s">
        <v>192</v>
      </c>
      <c r="D828" s="8">
        <v>1.401</v>
      </c>
    </row>
    <row r="829" spans="1:4" x14ac:dyDescent="0.2">
      <c r="A829" s="3">
        <v>813</v>
      </c>
      <c r="B829" s="3">
        <v>40</v>
      </c>
      <c r="C829" s="3" t="s">
        <v>192</v>
      </c>
      <c r="D829" s="8">
        <v>1.401</v>
      </c>
    </row>
    <row r="830" spans="1:4" x14ac:dyDescent="0.2">
      <c r="A830" s="3">
        <v>813</v>
      </c>
      <c r="B830" s="3">
        <v>50</v>
      </c>
      <c r="C830" s="3" t="s">
        <v>192</v>
      </c>
      <c r="D830" s="8">
        <v>1.401</v>
      </c>
    </row>
    <row r="831" spans="1:4" x14ac:dyDescent="0.2">
      <c r="A831" s="3">
        <v>813</v>
      </c>
      <c r="B831" s="3">
        <v>60</v>
      </c>
      <c r="C831" s="3" t="s">
        <v>192</v>
      </c>
      <c r="D831" s="8">
        <v>1.401</v>
      </c>
    </row>
    <row r="832" spans="1:4" x14ac:dyDescent="0.2">
      <c r="A832" s="3">
        <v>813</v>
      </c>
      <c r="B832" s="3">
        <v>65</v>
      </c>
      <c r="C832" s="3" t="s">
        <v>192</v>
      </c>
      <c r="D832" s="8">
        <v>1.75</v>
      </c>
    </row>
    <row r="833" spans="1:4" x14ac:dyDescent="0.2">
      <c r="A833" s="3">
        <v>813</v>
      </c>
      <c r="B833" s="3">
        <v>70</v>
      </c>
      <c r="C833" s="3" t="s">
        <v>192</v>
      </c>
      <c r="D833" s="8">
        <v>1.75</v>
      </c>
    </row>
    <row r="834" spans="1:4" x14ac:dyDescent="0.2">
      <c r="A834" s="3">
        <v>813</v>
      </c>
      <c r="B834" s="3">
        <v>75</v>
      </c>
      <c r="C834" s="3" t="s">
        <v>192</v>
      </c>
      <c r="D834" s="8">
        <v>1.75</v>
      </c>
    </row>
    <row r="835" spans="1:4" x14ac:dyDescent="0.2">
      <c r="A835" s="3">
        <v>813</v>
      </c>
      <c r="B835" s="3">
        <v>80</v>
      </c>
      <c r="C835" s="3" t="s">
        <v>192</v>
      </c>
      <c r="D835" s="8">
        <v>1.75</v>
      </c>
    </row>
    <row r="836" spans="1:4" x14ac:dyDescent="0.2">
      <c r="A836" s="3">
        <v>813</v>
      </c>
      <c r="B836" s="3">
        <v>90</v>
      </c>
      <c r="C836" s="3" t="s">
        <v>192</v>
      </c>
      <c r="D836" s="8">
        <v>1.75</v>
      </c>
    </row>
    <row r="837" spans="1:4" x14ac:dyDescent="0.2">
      <c r="A837" s="3">
        <v>813</v>
      </c>
      <c r="B837" s="3">
        <v>100</v>
      </c>
      <c r="C837" s="3" t="s">
        <v>192</v>
      </c>
      <c r="D837" s="8">
        <v>1.75</v>
      </c>
    </row>
    <row r="838" spans="1:4" x14ac:dyDescent="0.2">
      <c r="A838" s="3">
        <v>864</v>
      </c>
      <c r="B838" s="3">
        <v>50</v>
      </c>
      <c r="C838" s="3" t="s">
        <v>192</v>
      </c>
      <c r="D838" s="8">
        <v>1.75</v>
      </c>
    </row>
    <row r="839" spans="1:4" x14ac:dyDescent="0.2">
      <c r="A839" s="3">
        <v>864</v>
      </c>
      <c r="B839" s="3">
        <v>60</v>
      </c>
      <c r="C839" s="3" t="s">
        <v>192</v>
      </c>
      <c r="D839" s="8">
        <v>1.75</v>
      </c>
    </row>
    <row r="840" spans="1:4" x14ac:dyDescent="0.2">
      <c r="A840" s="3">
        <v>864</v>
      </c>
      <c r="B840" s="3">
        <v>40</v>
      </c>
      <c r="C840" s="3" t="s">
        <v>192</v>
      </c>
      <c r="D840" s="8">
        <v>1.75</v>
      </c>
    </row>
    <row r="841" spans="1:4" x14ac:dyDescent="0.2">
      <c r="A841" s="3">
        <v>915</v>
      </c>
      <c r="B841" s="3">
        <v>40</v>
      </c>
      <c r="C841" s="3" t="s">
        <v>192</v>
      </c>
      <c r="D841" s="8">
        <v>1.75</v>
      </c>
    </row>
    <row r="842" spans="1:4" x14ac:dyDescent="0.2">
      <c r="A842" s="3">
        <v>915</v>
      </c>
      <c r="B842" s="3">
        <v>50</v>
      </c>
      <c r="C842" s="3" t="s">
        <v>192</v>
      </c>
      <c r="D842" s="8">
        <v>1.75</v>
      </c>
    </row>
  </sheetData>
  <autoFilter ref="A2:D842"/>
  <mergeCells count="1">
    <mergeCell ref="A1:D1"/>
  </mergeCells>
  <printOptions horizontalCentered="1" verticalCentered="1"/>
  <pageMargins left="0.78740157480314965" right="0.78740157480314965" top="0.27559055118110237" bottom="0.23622047244094491" header="0.15748031496062992" footer="0.19685039370078741"/>
  <pageSetup paperSize="9" fitToHeight="8" orientation="portrait" r:id="rId1"/>
  <headerFooter alignWithMargins="0">
    <oddFooter>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U56"/>
  <sheetViews>
    <sheetView showGridLines="0" view="pageBreakPreview" zoomScale="75" zoomScaleNormal="85" zoomScaleSheetLayoutView="75" workbookViewId="0">
      <pane xSplit="3" ySplit="7" topLeftCell="D8" activePane="bottomRight" state="frozen"/>
      <selection activeCell="V110" sqref="V110"/>
      <selection pane="topRight" activeCell="V110" sqref="V110"/>
      <selection pane="bottomLeft" activeCell="V110" sqref="V110"/>
      <selection pane="bottomRight" activeCell="R17" sqref="R17"/>
    </sheetView>
  </sheetViews>
  <sheetFormatPr defaultRowHeight="12.75" x14ac:dyDescent="0.2"/>
  <cols>
    <col min="1" max="1" width="8" style="216" customWidth="1"/>
    <col min="2" max="2" width="10.140625" style="66" customWidth="1"/>
    <col min="3" max="3" width="7.85546875" style="66" customWidth="1"/>
    <col min="4" max="4" width="52.140625" style="66" customWidth="1"/>
    <col min="5" max="5" width="18" style="217" hidden="1" customWidth="1"/>
    <col min="6" max="9" width="10.7109375" style="66" customWidth="1"/>
    <col min="10" max="12" width="10.7109375" style="76" customWidth="1"/>
    <col min="13" max="13" width="12.85546875" style="76" customWidth="1"/>
    <col min="14" max="14" width="10.7109375" style="76" hidden="1" customWidth="1"/>
    <col min="15" max="15" width="6.140625" style="66" customWidth="1"/>
    <col min="16" max="16" width="5.140625" style="66" customWidth="1"/>
    <col min="17" max="17" width="9.140625" style="741"/>
    <col min="18" max="18" width="14.28515625" style="1047" customWidth="1"/>
    <col min="19" max="21" width="9.140625" style="741"/>
    <col min="22" max="16384" width="9.140625" style="66"/>
  </cols>
  <sheetData>
    <row r="1" spans="1:21" s="122" customFormat="1" ht="15.95" customHeight="1" x14ac:dyDescent="0.2">
      <c r="A1" s="1131" t="s">
        <v>0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7"/>
      <c r="P1" s="18"/>
      <c r="Q1" s="394"/>
      <c r="R1" s="1031"/>
      <c r="S1" s="394"/>
      <c r="T1" s="394"/>
      <c r="U1" s="394"/>
    </row>
    <row r="2" spans="1:21" s="122" customFormat="1" ht="15.95" customHeight="1" x14ac:dyDescent="0.2">
      <c r="A2" s="1131" t="s">
        <v>1</v>
      </c>
      <c r="B2" s="1133"/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27"/>
      <c r="P2" s="25"/>
      <c r="Q2" s="394"/>
      <c r="R2" s="1031"/>
      <c r="S2" s="394"/>
      <c r="T2" s="394"/>
      <c r="U2" s="394"/>
    </row>
    <row r="3" spans="1:21" s="122" customFormat="1" ht="15.95" customHeight="1" x14ac:dyDescent="0.2">
      <c r="A3" s="1131" t="s">
        <v>2</v>
      </c>
      <c r="B3" s="1133"/>
      <c r="C3" s="1133"/>
      <c r="D3" s="1133"/>
      <c r="E3" s="1133"/>
      <c r="F3" s="1133"/>
      <c r="G3" s="1133"/>
      <c r="H3" s="1133"/>
      <c r="I3" s="1133"/>
      <c r="J3" s="1133"/>
      <c r="K3" s="1133"/>
      <c r="L3" s="1133"/>
      <c r="M3" s="1133"/>
      <c r="N3" s="1133"/>
      <c r="O3" s="27"/>
      <c r="P3" s="25"/>
      <c r="Q3" s="394"/>
      <c r="R3" s="1031"/>
      <c r="S3" s="394"/>
      <c r="T3" s="394"/>
      <c r="U3" s="394"/>
    </row>
    <row r="4" spans="1:21" s="122" customFormat="1" ht="15.95" customHeight="1" x14ac:dyDescent="0.2">
      <c r="A4" s="1134">
        <f>'WM-ZHE'!A4:M4</f>
        <v>42370</v>
      </c>
      <c r="B4" s="1133"/>
      <c r="C4" s="1133"/>
      <c r="D4" s="1133"/>
      <c r="E4" s="1133"/>
      <c r="F4" s="1133"/>
      <c r="G4" s="1133"/>
      <c r="H4" s="1133"/>
      <c r="I4" s="1133"/>
      <c r="J4" s="1133"/>
      <c r="K4" s="1133"/>
      <c r="L4" s="1133"/>
      <c r="M4" s="1133"/>
      <c r="N4" s="1133"/>
      <c r="O4" s="27"/>
      <c r="P4" s="25"/>
      <c r="Q4" s="394"/>
      <c r="R4" s="1031"/>
      <c r="S4" s="394"/>
      <c r="T4" s="394"/>
      <c r="U4" s="394"/>
    </row>
    <row r="5" spans="1:21" s="122" customFormat="1" ht="15.95" customHeight="1" x14ac:dyDescent="0.2">
      <c r="A5" s="29"/>
      <c r="B5" s="30"/>
      <c r="C5" s="30"/>
      <c r="D5" s="30"/>
      <c r="E5" s="123"/>
      <c r="F5" s="30"/>
      <c r="G5" s="30"/>
      <c r="H5" s="30"/>
      <c r="I5" s="30"/>
      <c r="J5" s="30"/>
      <c r="K5" s="30"/>
      <c r="L5" s="124" t="s">
        <v>183</v>
      </c>
      <c r="M5" s="125">
        <v>0</v>
      </c>
      <c r="N5" s="30"/>
      <c r="O5" s="33"/>
      <c r="P5" s="34"/>
      <c r="Q5" s="394"/>
      <c r="R5" s="1031"/>
      <c r="S5" s="394"/>
      <c r="T5" s="394"/>
      <c r="U5" s="394"/>
    </row>
    <row r="6" spans="1:21" s="46" customFormat="1" ht="14.25" customHeight="1" x14ac:dyDescent="0.2">
      <c r="A6" s="1136" t="s">
        <v>3</v>
      </c>
      <c r="B6" s="1136"/>
      <c r="C6" s="1136"/>
      <c r="D6" s="1106" t="s">
        <v>4</v>
      </c>
      <c r="E6" s="126"/>
      <c r="F6" s="1076" t="s">
        <v>5</v>
      </c>
      <c r="G6" s="1077"/>
      <c r="H6" s="1078"/>
      <c r="I6" s="1104" t="s">
        <v>6</v>
      </c>
      <c r="J6" s="1092" t="s">
        <v>264</v>
      </c>
      <c r="K6" s="1092" t="s">
        <v>265</v>
      </c>
      <c r="L6" s="1096" t="s">
        <v>9</v>
      </c>
      <c r="M6" s="1097"/>
      <c r="N6" s="127"/>
      <c r="O6" s="33"/>
      <c r="P6" s="34"/>
      <c r="Q6" s="1032"/>
      <c r="R6" s="1033"/>
      <c r="S6" s="1034"/>
      <c r="T6" s="1034"/>
      <c r="U6" s="1034"/>
    </row>
    <row r="7" spans="1:21" s="46" customFormat="1" ht="16.5" customHeight="1" x14ac:dyDescent="0.2">
      <c r="A7" s="1136"/>
      <c r="B7" s="1136"/>
      <c r="C7" s="1136"/>
      <c r="D7" s="1135"/>
      <c r="E7" s="128"/>
      <c r="F7" s="48" t="s">
        <v>10</v>
      </c>
      <c r="G7" s="49" t="s">
        <v>11</v>
      </c>
      <c r="H7" s="50" t="s">
        <v>12</v>
      </c>
      <c r="I7" s="1107"/>
      <c r="J7" s="1129"/>
      <c r="K7" s="1129"/>
      <c r="L7" s="51" t="s">
        <v>261</v>
      </c>
      <c r="M7" s="52" t="s">
        <v>262</v>
      </c>
      <c r="N7" s="127"/>
      <c r="O7" s="45"/>
      <c r="P7" s="53"/>
      <c r="Q7" s="53"/>
      <c r="R7" s="1035"/>
      <c r="S7" s="1032"/>
      <c r="T7" s="1032"/>
      <c r="U7" s="1034"/>
    </row>
    <row r="8" spans="1:21" s="137" customFormat="1" ht="18.75" customHeight="1" x14ac:dyDescent="0.2">
      <c r="A8" s="1137" t="s">
        <v>31</v>
      </c>
      <c r="B8" s="1138"/>
      <c r="C8" s="1138"/>
      <c r="D8" s="1142" t="s">
        <v>266</v>
      </c>
      <c r="E8" s="129">
        <v>56198</v>
      </c>
      <c r="F8" s="130">
        <v>5000</v>
      </c>
      <c r="G8" s="131">
        <v>1000</v>
      </c>
      <c r="H8" s="132">
        <v>50</v>
      </c>
      <c r="I8" s="133">
        <v>1</v>
      </c>
      <c r="J8" s="134">
        <f t="shared" ref="J8:J17" si="0">F8*G8*I8/1000000</f>
        <v>5</v>
      </c>
      <c r="K8" s="135">
        <f t="shared" ref="K8:K17" si="1">F8*G8*H8*I8/1000000000</f>
        <v>0.25</v>
      </c>
      <c r="L8" s="136">
        <f>M8/(1000/H8)</f>
        <v>158.90649999999999</v>
      </c>
      <c r="M8" s="136">
        <f>N8*(100%-$M$5)</f>
        <v>3178.13</v>
      </c>
      <c r="N8" s="127">
        <v>3178.13</v>
      </c>
      <c r="O8" s="65"/>
      <c r="P8" s="66"/>
      <c r="Q8" s="1048"/>
      <c r="R8" s="1037"/>
      <c r="S8" s="1038"/>
      <c r="T8" s="1039"/>
      <c r="U8" s="1040"/>
    </row>
    <row r="9" spans="1:21" s="147" customFormat="1" ht="18.75" customHeight="1" x14ac:dyDescent="0.2">
      <c r="A9" s="1139"/>
      <c r="B9" s="1140"/>
      <c r="C9" s="1140"/>
      <c r="D9" s="1141"/>
      <c r="E9" s="139">
        <v>39243</v>
      </c>
      <c r="F9" s="140">
        <v>5000</v>
      </c>
      <c r="G9" s="141">
        <v>1000</v>
      </c>
      <c r="H9" s="142">
        <v>60</v>
      </c>
      <c r="I9" s="143">
        <v>1</v>
      </c>
      <c r="J9" s="144">
        <f t="shared" si="0"/>
        <v>5</v>
      </c>
      <c r="K9" s="145">
        <f t="shared" si="1"/>
        <v>0.3</v>
      </c>
      <c r="L9" s="146">
        <f t="shared" ref="L9:L36" si="2">M9/(1000/H9)</f>
        <v>190.68779999999998</v>
      </c>
      <c r="M9" s="146">
        <f t="shared" ref="M9:M47" si="3">N9*(100%-$M$5)</f>
        <v>3178.13</v>
      </c>
      <c r="N9" s="127">
        <v>3178.13</v>
      </c>
      <c r="O9" s="65"/>
      <c r="P9" s="66"/>
      <c r="Q9" s="1048"/>
      <c r="R9" s="1037"/>
      <c r="S9" s="1042"/>
      <c r="T9" s="1041"/>
      <c r="U9" s="1041"/>
    </row>
    <row r="10" spans="1:21" s="147" customFormat="1" ht="18.75" customHeight="1" x14ac:dyDescent="0.2">
      <c r="A10" s="1139"/>
      <c r="B10" s="1140"/>
      <c r="C10" s="1140"/>
      <c r="D10" s="1141"/>
      <c r="E10" s="139">
        <v>39239</v>
      </c>
      <c r="F10" s="148">
        <v>4500</v>
      </c>
      <c r="G10" s="149">
        <v>1000</v>
      </c>
      <c r="H10" s="150">
        <v>70</v>
      </c>
      <c r="I10" s="151">
        <v>1</v>
      </c>
      <c r="J10" s="144">
        <f>F10*G10*I10/1000000</f>
        <v>4.5</v>
      </c>
      <c r="K10" s="145">
        <f>F10*G10*H10*I10/1000000000</f>
        <v>0.315</v>
      </c>
      <c r="L10" s="152">
        <f t="shared" si="2"/>
        <v>222.4691</v>
      </c>
      <c r="M10" s="152">
        <f t="shared" si="3"/>
        <v>3178.13</v>
      </c>
      <c r="N10" s="127">
        <v>3178.13</v>
      </c>
      <c r="O10" s="65"/>
      <c r="P10" s="66"/>
      <c r="Q10" s="1048"/>
      <c r="R10" s="1037"/>
      <c r="S10" s="1042"/>
      <c r="T10" s="1041"/>
      <c r="U10" s="1041"/>
    </row>
    <row r="11" spans="1:21" s="154" customFormat="1" ht="18.75" customHeight="1" x14ac:dyDescent="0.2">
      <c r="A11" s="1139"/>
      <c r="B11" s="1140"/>
      <c r="C11" s="1140"/>
      <c r="D11" s="1141" t="s">
        <v>256</v>
      </c>
      <c r="E11" s="139">
        <v>39242</v>
      </c>
      <c r="F11" s="148">
        <v>4500</v>
      </c>
      <c r="G11" s="149">
        <v>1000</v>
      </c>
      <c r="H11" s="150">
        <v>80</v>
      </c>
      <c r="I11" s="151">
        <v>1</v>
      </c>
      <c r="J11" s="144">
        <f t="shared" si="0"/>
        <v>4.5</v>
      </c>
      <c r="K11" s="145">
        <f t="shared" si="1"/>
        <v>0.36</v>
      </c>
      <c r="L11" s="152">
        <f t="shared" si="2"/>
        <v>254.25040000000001</v>
      </c>
      <c r="M11" s="152">
        <f t="shared" si="3"/>
        <v>3178.13</v>
      </c>
      <c r="N11" s="153">
        <v>3178.13</v>
      </c>
      <c r="O11" s="65"/>
      <c r="P11" s="66"/>
      <c r="Q11" s="1048"/>
      <c r="R11" s="1037"/>
      <c r="S11" s="1043"/>
      <c r="T11" s="1044"/>
      <c r="U11" s="1044"/>
    </row>
    <row r="12" spans="1:21" s="154" customFormat="1" ht="18.75" customHeight="1" x14ac:dyDescent="0.2">
      <c r="A12" s="1139"/>
      <c r="B12" s="1140"/>
      <c r="C12" s="1140"/>
      <c r="D12" s="1141"/>
      <c r="E12" s="155">
        <v>91478</v>
      </c>
      <c r="F12" s="148">
        <v>4500</v>
      </c>
      <c r="G12" s="149">
        <v>1000</v>
      </c>
      <c r="H12" s="150">
        <v>90</v>
      </c>
      <c r="I12" s="151">
        <v>1</v>
      </c>
      <c r="J12" s="144">
        <f t="shared" si="0"/>
        <v>4.5</v>
      </c>
      <c r="K12" s="145">
        <f>F12*G12*H12*I12/1000000000</f>
        <v>0.40500000000000003</v>
      </c>
      <c r="L12" s="152">
        <f t="shared" si="2"/>
        <v>286.0317</v>
      </c>
      <c r="M12" s="152">
        <f t="shared" si="3"/>
        <v>3178.13</v>
      </c>
      <c r="N12" s="153">
        <v>3178.13</v>
      </c>
      <c r="O12" s="65"/>
      <c r="P12" s="66"/>
      <c r="Q12" s="1048"/>
      <c r="R12" s="1037"/>
      <c r="S12" s="1038"/>
      <c r="T12" s="1039"/>
      <c r="U12" s="1044"/>
    </row>
    <row r="13" spans="1:21" s="137" customFormat="1" ht="15.95" customHeight="1" x14ac:dyDescent="0.2">
      <c r="A13" s="1137" t="s">
        <v>32</v>
      </c>
      <c r="B13" s="1138"/>
      <c r="C13" s="1144"/>
      <c r="D13" s="1142" t="s">
        <v>266</v>
      </c>
      <c r="E13" s="156">
        <v>56200</v>
      </c>
      <c r="F13" s="130">
        <v>5000</v>
      </c>
      <c r="G13" s="131">
        <v>1000</v>
      </c>
      <c r="H13" s="132">
        <v>50</v>
      </c>
      <c r="I13" s="133">
        <v>1</v>
      </c>
      <c r="J13" s="134">
        <f t="shared" si="0"/>
        <v>5</v>
      </c>
      <c r="K13" s="135">
        <f t="shared" si="1"/>
        <v>0.25</v>
      </c>
      <c r="L13" s="157">
        <f t="shared" si="2"/>
        <v>221.34699999999998</v>
      </c>
      <c r="M13" s="157">
        <f t="shared" si="3"/>
        <v>4426.9399999999996</v>
      </c>
      <c r="N13" s="127">
        <v>4426.9399999999996</v>
      </c>
      <c r="O13" s="65"/>
      <c r="P13" s="66"/>
      <c r="Q13" s="1048"/>
      <c r="R13" s="1037"/>
      <c r="S13" s="1038"/>
      <c r="T13" s="1039"/>
      <c r="U13" s="1040"/>
    </row>
    <row r="14" spans="1:21" s="159" customFormat="1" ht="15.95" customHeight="1" x14ac:dyDescent="0.2">
      <c r="A14" s="1139"/>
      <c r="B14" s="1140"/>
      <c r="C14" s="1145"/>
      <c r="D14" s="1141"/>
      <c r="E14" s="158">
        <v>39438</v>
      </c>
      <c r="F14" s="148">
        <v>5000</v>
      </c>
      <c r="G14" s="149">
        <v>1000</v>
      </c>
      <c r="H14" s="150">
        <v>60</v>
      </c>
      <c r="I14" s="151">
        <v>1</v>
      </c>
      <c r="J14" s="144">
        <f t="shared" si="0"/>
        <v>5</v>
      </c>
      <c r="K14" s="145">
        <f t="shared" si="1"/>
        <v>0.3</v>
      </c>
      <c r="L14" s="152">
        <f t="shared" si="2"/>
        <v>253.15919999999997</v>
      </c>
      <c r="M14" s="152">
        <f t="shared" si="3"/>
        <v>4219.32</v>
      </c>
      <c r="N14" s="127">
        <v>4219.32</v>
      </c>
      <c r="O14" s="65"/>
      <c r="P14" s="66"/>
      <c r="Q14" s="1048"/>
      <c r="R14" s="1037"/>
      <c r="S14" s="1042"/>
      <c r="T14" s="1045"/>
      <c r="U14" s="1045"/>
    </row>
    <row r="15" spans="1:21" s="159" customFormat="1" ht="15.95" customHeight="1" x14ac:dyDescent="0.2">
      <c r="A15" s="1139"/>
      <c r="B15" s="1140"/>
      <c r="C15" s="1145"/>
      <c r="D15" s="1141"/>
      <c r="E15" s="158">
        <v>39434</v>
      </c>
      <c r="F15" s="148">
        <v>4500</v>
      </c>
      <c r="G15" s="149">
        <v>1000</v>
      </c>
      <c r="H15" s="150">
        <v>70</v>
      </c>
      <c r="I15" s="151">
        <v>1</v>
      </c>
      <c r="J15" s="144">
        <f t="shared" si="0"/>
        <v>4.5</v>
      </c>
      <c r="K15" s="145">
        <f t="shared" si="1"/>
        <v>0.315</v>
      </c>
      <c r="L15" s="152">
        <f t="shared" si="2"/>
        <v>284.85729999999995</v>
      </c>
      <c r="M15" s="152">
        <f t="shared" si="3"/>
        <v>4069.39</v>
      </c>
      <c r="N15" s="127">
        <v>4069.39</v>
      </c>
      <c r="O15" s="65"/>
      <c r="P15" s="66"/>
      <c r="Q15" s="1048"/>
      <c r="R15" s="1037"/>
      <c r="S15" s="1042"/>
      <c r="T15" s="1045"/>
      <c r="U15" s="1045"/>
    </row>
    <row r="16" spans="1:21" s="159" customFormat="1" ht="15.95" customHeight="1" x14ac:dyDescent="0.2">
      <c r="A16" s="1139"/>
      <c r="B16" s="1140"/>
      <c r="C16" s="1145"/>
      <c r="D16" s="1141" t="s">
        <v>258</v>
      </c>
      <c r="E16" s="160">
        <v>39435</v>
      </c>
      <c r="F16" s="148">
        <v>4500</v>
      </c>
      <c r="G16" s="149">
        <v>1000</v>
      </c>
      <c r="H16" s="150">
        <v>80</v>
      </c>
      <c r="I16" s="151">
        <v>1</v>
      </c>
      <c r="J16" s="144">
        <f t="shared" si="0"/>
        <v>4.5</v>
      </c>
      <c r="K16" s="145">
        <f t="shared" si="1"/>
        <v>0.36</v>
      </c>
      <c r="L16" s="152">
        <f t="shared" si="2"/>
        <v>316.6592</v>
      </c>
      <c r="M16" s="152">
        <f t="shared" si="3"/>
        <v>3958.24</v>
      </c>
      <c r="N16" s="127">
        <v>3958.24</v>
      </c>
      <c r="O16" s="65"/>
      <c r="P16" s="66"/>
      <c r="Q16" s="1048"/>
      <c r="R16" s="1037"/>
      <c r="S16" s="1042"/>
      <c r="T16" s="1045"/>
      <c r="U16" s="1045"/>
    </row>
    <row r="17" spans="1:21" s="159" customFormat="1" ht="15.95" customHeight="1" x14ac:dyDescent="0.2">
      <c r="A17" s="1139"/>
      <c r="B17" s="1140"/>
      <c r="C17" s="1145"/>
      <c r="D17" s="1141"/>
      <c r="E17" s="161">
        <v>132808</v>
      </c>
      <c r="F17" s="148">
        <v>4500</v>
      </c>
      <c r="G17" s="149">
        <v>1000</v>
      </c>
      <c r="H17" s="150">
        <v>90</v>
      </c>
      <c r="I17" s="151">
        <v>1</v>
      </c>
      <c r="J17" s="144">
        <f t="shared" si="0"/>
        <v>4.5</v>
      </c>
      <c r="K17" s="145">
        <f t="shared" si="1"/>
        <v>0.40500000000000003</v>
      </c>
      <c r="L17" s="152">
        <f t="shared" si="2"/>
        <v>350.48520000000002</v>
      </c>
      <c r="M17" s="152">
        <f t="shared" si="3"/>
        <v>3894.28</v>
      </c>
      <c r="N17" s="127">
        <v>3894.28</v>
      </c>
      <c r="O17" s="65"/>
      <c r="P17" s="66"/>
      <c r="Q17" s="1048"/>
      <c r="R17" s="1037"/>
      <c r="S17" s="1038"/>
      <c r="T17" s="1039"/>
      <c r="U17" s="1045"/>
    </row>
    <row r="18" spans="1:21" s="159" customFormat="1" ht="15.95" customHeight="1" x14ac:dyDescent="0.2">
      <c r="A18" s="1146"/>
      <c r="B18" s="1147"/>
      <c r="C18" s="1148"/>
      <c r="D18" s="163"/>
      <c r="E18" s="161"/>
      <c r="F18" s="164">
        <v>4500</v>
      </c>
      <c r="G18" s="165">
        <v>1000</v>
      </c>
      <c r="H18" s="166">
        <v>100</v>
      </c>
      <c r="I18" s="167">
        <v>1</v>
      </c>
      <c r="J18" s="168">
        <f t="shared" ref="J18" si="4">F18*G18*I18/1000000</f>
        <v>4.5</v>
      </c>
      <c r="K18" s="169">
        <f t="shared" ref="K18" si="5">F18*G18*H18*I18/1000000000</f>
        <v>0.45</v>
      </c>
      <c r="L18" s="170">
        <f t="shared" ref="L18" si="6">M18/(1000/H18)</f>
        <v>387.96</v>
      </c>
      <c r="M18" s="170">
        <f t="shared" si="3"/>
        <v>3879.6</v>
      </c>
      <c r="N18" s="127">
        <v>3879.6</v>
      </c>
      <c r="O18" s="65"/>
      <c r="P18" s="66"/>
      <c r="Q18" s="1048"/>
      <c r="R18" s="1037"/>
      <c r="S18" s="1042"/>
      <c r="T18" s="1045"/>
      <c r="U18" s="1045"/>
    </row>
    <row r="19" spans="1:21" s="172" customFormat="1" ht="18" customHeight="1" x14ac:dyDescent="0.2">
      <c r="A19" s="1143" t="s">
        <v>33</v>
      </c>
      <c r="B19" s="1143"/>
      <c r="C19" s="1143"/>
      <c r="D19" s="1080" t="s">
        <v>305</v>
      </c>
      <c r="E19" s="158">
        <v>39244</v>
      </c>
      <c r="F19" s="140">
        <v>1000</v>
      </c>
      <c r="G19" s="141">
        <v>600</v>
      </c>
      <c r="H19" s="142">
        <v>50</v>
      </c>
      <c r="I19" s="143">
        <v>10</v>
      </c>
      <c r="J19" s="144">
        <f t="shared" ref="J19:J33" si="7">F19*G19*I19/1000000</f>
        <v>6</v>
      </c>
      <c r="K19" s="145">
        <f t="shared" ref="K19:K33" si="8">F19*G19*H19*I19/1000000000</f>
        <v>0.3</v>
      </c>
      <c r="L19" s="171">
        <f t="shared" si="2"/>
        <v>158.22449999999998</v>
      </c>
      <c r="M19" s="171">
        <f t="shared" si="3"/>
        <v>3164.49</v>
      </c>
      <c r="N19" s="127">
        <v>3164.49</v>
      </c>
      <c r="O19" s="65"/>
      <c r="P19" s="66"/>
      <c r="Q19" s="1048"/>
      <c r="R19" s="1037"/>
      <c r="S19" s="1038"/>
      <c r="T19" s="1039"/>
      <c r="U19" s="251"/>
    </row>
    <row r="20" spans="1:21" s="172" customFormat="1" ht="18" customHeight="1" x14ac:dyDescent="0.2">
      <c r="A20" s="1130"/>
      <c r="B20" s="1130"/>
      <c r="C20" s="1130"/>
      <c r="D20" s="1080"/>
      <c r="E20" s="158">
        <v>85902</v>
      </c>
      <c r="F20" s="92">
        <v>1000</v>
      </c>
      <c r="G20" s="93">
        <v>600</v>
      </c>
      <c r="H20" s="876">
        <v>120</v>
      </c>
      <c r="I20" s="95">
        <v>4</v>
      </c>
      <c r="J20" s="877">
        <f t="shared" si="7"/>
        <v>2.4</v>
      </c>
      <c r="K20" s="878">
        <f t="shared" si="8"/>
        <v>0.28799999999999998</v>
      </c>
      <c r="L20" s="879">
        <f t="shared" si="2"/>
        <v>379.73879999999997</v>
      </c>
      <c r="M20" s="879">
        <f t="shared" si="3"/>
        <v>3164.49</v>
      </c>
      <c r="N20" s="127">
        <v>3164.49</v>
      </c>
      <c r="O20" s="65"/>
      <c r="P20" s="66"/>
      <c r="Q20" s="1048"/>
      <c r="R20" s="1037"/>
      <c r="S20" s="1038"/>
      <c r="T20" s="1039"/>
      <c r="U20" s="251"/>
    </row>
    <row r="21" spans="1:21" s="185" customFormat="1" ht="18" customHeight="1" x14ac:dyDescent="0.2">
      <c r="A21" s="1130"/>
      <c r="B21" s="1130"/>
      <c r="C21" s="1130"/>
      <c r="D21" s="1081"/>
      <c r="E21" s="179">
        <v>39703</v>
      </c>
      <c r="F21" s="78">
        <v>1000</v>
      </c>
      <c r="G21" s="79">
        <v>600</v>
      </c>
      <c r="H21" s="880">
        <v>200</v>
      </c>
      <c r="I21" s="81">
        <v>2</v>
      </c>
      <c r="J21" s="210">
        <f t="shared" si="7"/>
        <v>1.2</v>
      </c>
      <c r="K21" s="211">
        <f t="shared" si="8"/>
        <v>0.24</v>
      </c>
      <c r="L21" s="84">
        <f t="shared" si="2"/>
        <v>632.89799999999991</v>
      </c>
      <c r="M21" s="84">
        <f t="shared" si="3"/>
        <v>3164.49</v>
      </c>
      <c r="N21" s="127">
        <v>3164.49</v>
      </c>
      <c r="O21" s="65"/>
      <c r="P21" s="66"/>
      <c r="Q21" s="1048"/>
      <c r="R21" s="1037"/>
      <c r="S21" s="1042"/>
      <c r="T21" s="692"/>
      <c r="U21" s="692"/>
    </row>
    <row r="22" spans="1:21" ht="18" customHeight="1" x14ac:dyDescent="0.2">
      <c r="A22" s="1130" t="s">
        <v>34</v>
      </c>
      <c r="B22" s="1130"/>
      <c r="C22" s="1130"/>
      <c r="D22" s="1079" t="s">
        <v>308</v>
      </c>
      <c r="E22" s="158">
        <v>39260</v>
      </c>
      <c r="F22" s="68">
        <v>1000</v>
      </c>
      <c r="G22" s="69">
        <v>600</v>
      </c>
      <c r="H22" s="881">
        <v>50</v>
      </c>
      <c r="I22" s="88">
        <v>10</v>
      </c>
      <c r="J22" s="207">
        <f t="shared" si="7"/>
        <v>6</v>
      </c>
      <c r="K22" s="208">
        <f t="shared" si="8"/>
        <v>0.3</v>
      </c>
      <c r="L22" s="74">
        <f t="shared" si="2"/>
        <v>207.13899999999998</v>
      </c>
      <c r="M22" s="74">
        <f t="shared" si="3"/>
        <v>4142.78</v>
      </c>
      <c r="N22" s="127">
        <v>4142.78</v>
      </c>
      <c r="O22" s="65"/>
      <c r="Q22" s="1048"/>
      <c r="R22" s="1037"/>
      <c r="S22" s="1038"/>
      <c r="T22" s="1039"/>
    </row>
    <row r="23" spans="1:21" ht="18" customHeight="1" x14ac:dyDescent="0.2">
      <c r="A23" s="1130"/>
      <c r="B23" s="1130"/>
      <c r="C23" s="1130"/>
      <c r="D23" s="1080"/>
      <c r="E23" s="158">
        <v>85902</v>
      </c>
      <c r="F23" s="92">
        <v>1000</v>
      </c>
      <c r="G23" s="93">
        <v>600</v>
      </c>
      <c r="H23" s="876">
        <v>120</v>
      </c>
      <c r="I23" s="71">
        <v>4</v>
      </c>
      <c r="J23" s="877">
        <f t="shared" si="7"/>
        <v>2.4</v>
      </c>
      <c r="K23" s="878">
        <f t="shared" si="8"/>
        <v>0.28799999999999998</v>
      </c>
      <c r="L23" s="879">
        <f t="shared" si="2"/>
        <v>497.13359999999994</v>
      </c>
      <c r="M23" s="879">
        <f t="shared" si="3"/>
        <v>4142.78</v>
      </c>
      <c r="N23" s="127">
        <v>4142.78</v>
      </c>
      <c r="O23" s="65"/>
      <c r="Q23" s="1048"/>
      <c r="R23" s="1037"/>
      <c r="S23" s="1038"/>
      <c r="T23" s="1039"/>
    </row>
    <row r="24" spans="1:21" ht="18" customHeight="1" x14ac:dyDescent="0.2">
      <c r="A24" s="1130"/>
      <c r="B24" s="1130"/>
      <c r="C24" s="1130"/>
      <c r="D24" s="1081"/>
      <c r="E24" s="179">
        <v>112064</v>
      </c>
      <c r="F24" s="78">
        <v>1000</v>
      </c>
      <c r="G24" s="79">
        <v>600</v>
      </c>
      <c r="H24" s="880">
        <v>200</v>
      </c>
      <c r="I24" s="81">
        <v>2</v>
      </c>
      <c r="J24" s="210">
        <f t="shared" si="7"/>
        <v>1.2</v>
      </c>
      <c r="K24" s="211">
        <f t="shared" si="8"/>
        <v>0.24</v>
      </c>
      <c r="L24" s="84">
        <f t="shared" si="2"/>
        <v>828.55599999999993</v>
      </c>
      <c r="M24" s="84">
        <f t="shared" si="3"/>
        <v>4142.78</v>
      </c>
      <c r="N24" s="127">
        <v>4142.78</v>
      </c>
      <c r="O24" s="65"/>
      <c r="Q24" s="1048"/>
      <c r="R24" s="1037"/>
      <c r="S24" s="1042"/>
    </row>
    <row r="25" spans="1:21" ht="18" customHeight="1" x14ac:dyDescent="0.2">
      <c r="A25" s="1130" t="s">
        <v>35</v>
      </c>
      <c r="B25" s="1130"/>
      <c r="C25" s="1130"/>
      <c r="D25" s="1079" t="s">
        <v>306</v>
      </c>
      <c r="E25" s="158">
        <v>39276</v>
      </c>
      <c r="F25" s="68">
        <v>1000</v>
      </c>
      <c r="G25" s="69">
        <v>600</v>
      </c>
      <c r="H25" s="881">
        <v>50</v>
      </c>
      <c r="I25" s="88">
        <v>6</v>
      </c>
      <c r="J25" s="207">
        <f t="shared" si="7"/>
        <v>3.6</v>
      </c>
      <c r="K25" s="208">
        <f t="shared" si="8"/>
        <v>0.18</v>
      </c>
      <c r="L25" s="74">
        <f t="shared" si="2"/>
        <v>286.35649999999998</v>
      </c>
      <c r="M25" s="74">
        <f t="shared" si="3"/>
        <v>5727.13</v>
      </c>
      <c r="N25" s="189">
        <v>5727.13</v>
      </c>
      <c r="O25" s="65"/>
      <c r="Q25" s="1048"/>
      <c r="R25" s="1037"/>
      <c r="S25" s="1038"/>
      <c r="T25" s="1039"/>
    </row>
    <row r="26" spans="1:21" ht="18" customHeight="1" x14ac:dyDescent="0.2">
      <c r="A26" s="1130"/>
      <c r="B26" s="1130"/>
      <c r="C26" s="1130"/>
      <c r="D26" s="1080"/>
      <c r="E26" s="158">
        <v>101915</v>
      </c>
      <c r="F26" s="92">
        <v>1000</v>
      </c>
      <c r="G26" s="93">
        <v>600</v>
      </c>
      <c r="H26" s="876">
        <v>120</v>
      </c>
      <c r="I26" s="71">
        <v>3</v>
      </c>
      <c r="J26" s="877">
        <f t="shared" si="7"/>
        <v>1.8</v>
      </c>
      <c r="K26" s="878">
        <f t="shared" si="8"/>
        <v>0.216</v>
      </c>
      <c r="L26" s="879">
        <f t="shared" si="2"/>
        <v>687.25559999999996</v>
      </c>
      <c r="M26" s="879">
        <f t="shared" si="3"/>
        <v>5727.13</v>
      </c>
      <c r="N26" s="189">
        <v>5727.13</v>
      </c>
      <c r="O26" s="65"/>
      <c r="Q26" s="1048"/>
      <c r="R26" s="1037"/>
      <c r="S26" s="1038"/>
      <c r="T26" s="1039"/>
    </row>
    <row r="27" spans="1:21" ht="18" customHeight="1" x14ac:dyDescent="0.2">
      <c r="A27" s="1130"/>
      <c r="B27" s="1130"/>
      <c r="C27" s="1130"/>
      <c r="D27" s="1081"/>
      <c r="E27" s="179" t="e">
        <v>#N/A</v>
      </c>
      <c r="F27" s="78">
        <v>1000</v>
      </c>
      <c r="G27" s="79">
        <v>600</v>
      </c>
      <c r="H27" s="880">
        <v>200</v>
      </c>
      <c r="I27" s="81">
        <v>2</v>
      </c>
      <c r="J27" s="210">
        <f t="shared" si="7"/>
        <v>1.2</v>
      </c>
      <c r="K27" s="211">
        <f t="shared" si="8"/>
        <v>0.24</v>
      </c>
      <c r="L27" s="84">
        <f t="shared" si="2"/>
        <v>1145.4259999999999</v>
      </c>
      <c r="M27" s="84">
        <f t="shared" si="3"/>
        <v>5727.13</v>
      </c>
      <c r="N27" s="189">
        <v>5727.13</v>
      </c>
      <c r="O27" s="65"/>
      <c r="Q27" s="1048"/>
      <c r="R27" s="1037"/>
      <c r="S27" s="1046"/>
    </row>
    <row r="28" spans="1:21" ht="18" customHeight="1" x14ac:dyDescent="0.2">
      <c r="A28" s="1130" t="s">
        <v>36</v>
      </c>
      <c r="B28" s="1130"/>
      <c r="C28" s="1130"/>
      <c r="D28" s="1079" t="s">
        <v>307</v>
      </c>
      <c r="E28" s="158">
        <v>90154</v>
      </c>
      <c r="F28" s="68">
        <v>1000</v>
      </c>
      <c r="G28" s="69">
        <v>600</v>
      </c>
      <c r="H28" s="881">
        <v>50</v>
      </c>
      <c r="I28" s="88">
        <v>6</v>
      </c>
      <c r="J28" s="207">
        <f t="shared" si="7"/>
        <v>3.6</v>
      </c>
      <c r="K28" s="208">
        <f t="shared" si="8"/>
        <v>0.18</v>
      </c>
      <c r="L28" s="74">
        <f t="shared" si="2"/>
        <v>371.5505</v>
      </c>
      <c r="M28" s="74">
        <f t="shared" si="3"/>
        <v>7431.01</v>
      </c>
      <c r="N28" s="127">
        <v>7431.01</v>
      </c>
      <c r="O28" s="65"/>
      <c r="Q28" s="1048"/>
      <c r="R28" s="1037"/>
      <c r="S28" s="1038"/>
      <c r="T28" s="1039"/>
    </row>
    <row r="29" spans="1:21" ht="18" customHeight="1" x14ac:dyDescent="0.2">
      <c r="A29" s="1130"/>
      <c r="B29" s="1130"/>
      <c r="C29" s="1130"/>
      <c r="D29" s="1080"/>
      <c r="E29" s="158">
        <v>39297</v>
      </c>
      <c r="F29" s="92">
        <v>1000</v>
      </c>
      <c r="G29" s="93">
        <v>600</v>
      </c>
      <c r="H29" s="876">
        <v>100</v>
      </c>
      <c r="I29" s="71">
        <v>3</v>
      </c>
      <c r="J29" s="877">
        <f t="shared" si="7"/>
        <v>1.8</v>
      </c>
      <c r="K29" s="878">
        <f t="shared" si="8"/>
        <v>0.18</v>
      </c>
      <c r="L29" s="879">
        <f t="shared" si="2"/>
        <v>743.101</v>
      </c>
      <c r="M29" s="879">
        <f t="shared" si="3"/>
        <v>7431.01</v>
      </c>
      <c r="N29" s="127">
        <v>7431.01</v>
      </c>
      <c r="O29" s="65"/>
      <c r="Q29" s="1048"/>
      <c r="R29" s="1037"/>
      <c r="S29" s="1038"/>
      <c r="T29" s="1039"/>
    </row>
    <row r="30" spans="1:21" ht="18" customHeight="1" x14ac:dyDescent="0.2">
      <c r="A30" s="1130"/>
      <c r="B30" s="1130"/>
      <c r="C30" s="1130"/>
      <c r="D30" s="1081"/>
      <c r="E30" s="179">
        <v>138277</v>
      </c>
      <c r="F30" s="78">
        <v>1000</v>
      </c>
      <c r="G30" s="79">
        <v>600</v>
      </c>
      <c r="H30" s="880">
        <v>180</v>
      </c>
      <c r="I30" s="81">
        <v>2</v>
      </c>
      <c r="J30" s="210">
        <f t="shared" si="7"/>
        <v>1.2</v>
      </c>
      <c r="K30" s="211">
        <f t="shared" si="8"/>
        <v>0.216</v>
      </c>
      <c r="L30" s="84">
        <f t="shared" si="2"/>
        <v>1337.5818000000002</v>
      </c>
      <c r="M30" s="84">
        <f t="shared" si="3"/>
        <v>7431.01</v>
      </c>
      <c r="N30" s="127">
        <v>7431.01</v>
      </c>
      <c r="O30" s="65"/>
      <c r="Q30" s="1048"/>
      <c r="R30" s="1037"/>
      <c r="S30" s="1042"/>
    </row>
    <row r="31" spans="1:21" ht="18" customHeight="1" x14ac:dyDescent="0.2">
      <c r="A31" s="1130" t="s">
        <v>37</v>
      </c>
      <c r="B31" s="1130"/>
      <c r="C31" s="1130"/>
      <c r="D31" s="1079" t="s">
        <v>267</v>
      </c>
      <c r="E31" s="158">
        <v>72733</v>
      </c>
      <c r="F31" s="68">
        <v>1000</v>
      </c>
      <c r="G31" s="69">
        <v>600</v>
      </c>
      <c r="H31" s="881">
        <v>50</v>
      </c>
      <c r="I31" s="88">
        <v>4</v>
      </c>
      <c r="J31" s="207">
        <f>F31*G31*I31/1000000</f>
        <v>2.4</v>
      </c>
      <c r="K31" s="208">
        <f t="shared" si="8"/>
        <v>0.12</v>
      </c>
      <c r="L31" s="74">
        <f t="shared" si="2"/>
        <v>482.8</v>
      </c>
      <c r="M31" s="74">
        <f t="shared" si="3"/>
        <v>9656</v>
      </c>
      <c r="N31" s="189">
        <v>9656</v>
      </c>
      <c r="O31" s="65"/>
      <c r="Q31" s="1048"/>
      <c r="R31" s="1037"/>
      <c r="S31" s="1019"/>
      <c r="T31" s="1039"/>
    </row>
    <row r="32" spans="1:21" ht="18" customHeight="1" x14ac:dyDescent="0.2">
      <c r="A32" s="1130"/>
      <c r="B32" s="1130"/>
      <c r="C32" s="1130"/>
      <c r="D32" s="1080"/>
      <c r="E32" s="158">
        <v>39311</v>
      </c>
      <c r="F32" s="92">
        <v>1000</v>
      </c>
      <c r="G32" s="93">
        <v>600</v>
      </c>
      <c r="H32" s="876">
        <v>100</v>
      </c>
      <c r="I32" s="71">
        <v>2</v>
      </c>
      <c r="J32" s="877">
        <f t="shared" si="7"/>
        <v>1.2</v>
      </c>
      <c r="K32" s="878">
        <f t="shared" si="8"/>
        <v>0.12</v>
      </c>
      <c r="L32" s="879">
        <f t="shared" si="2"/>
        <v>965.6</v>
      </c>
      <c r="M32" s="879">
        <f t="shared" si="3"/>
        <v>9656</v>
      </c>
      <c r="N32" s="189">
        <v>9656</v>
      </c>
      <c r="O32" s="65"/>
      <c r="Q32" s="1048"/>
      <c r="R32" s="1037"/>
      <c r="S32" s="1038"/>
      <c r="T32" s="1039"/>
    </row>
    <row r="33" spans="1:21" ht="18" customHeight="1" x14ac:dyDescent="0.2">
      <c r="A33" s="1130"/>
      <c r="B33" s="1130"/>
      <c r="C33" s="1130"/>
      <c r="D33" s="1081"/>
      <c r="E33" s="179"/>
      <c r="F33" s="78">
        <v>1000</v>
      </c>
      <c r="G33" s="79">
        <v>600</v>
      </c>
      <c r="H33" s="880">
        <v>160</v>
      </c>
      <c r="I33" s="81">
        <v>1</v>
      </c>
      <c r="J33" s="210">
        <f t="shared" si="7"/>
        <v>0.6</v>
      </c>
      <c r="K33" s="211">
        <f t="shared" si="8"/>
        <v>9.6000000000000002E-2</v>
      </c>
      <c r="L33" s="84">
        <f t="shared" si="2"/>
        <v>1544.96</v>
      </c>
      <c r="M33" s="84">
        <f t="shared" si="3"/>
        <v>9656</v>
      </c>
      <c r="N33" s="189">
        <v>9656</v>
      </c>
      <c r="O33" s="65"/>
      <c r="Q33" s="1048"/>
      <c r="R33" s="1037"/>
      <c r="S33" s="1046"/>
    </row>
    <row r="34" spans="1:21" ht="21" customHeight="1" x14ac:dyDescent="0.2">
      <c r="A34" s="1150" t="s">
        <v>174</v>
      </c>
      <c r="B34" s="1151"/>
      <c r="C34" s="1152"/>
      <c r="D34" s="1156" t="s">
        <v>268</v>
      </c>
      <c r="E34" s="190">
        <v>127224</v>
      </c>
      <c r="F34" s="929" t="s">
        <v>170</v>
      </c>
      <c r="G34" s="930">
        <v>600</v>
      </c>
      <c r="H34" s="931">
        <v>50</v>
      </c>
      <c r="I34" s="932">
        <v>5</v>
      </c>
      <c r="J34" s="933">
        <v>3</v>
      </c>
      <c r="K34" s="934">
        <v>0.15</v>
      </c>
      <c r="L34" s="235">
        <f>M34/(1000/H34)</f>
        <v>947.96450000000004</v>
      </c>
      <c r="M34" s="235">
        <f t="shared" si="3"/>
        <v>18959.29</v>
      </c>
      <c r="N34" s="191">
        <v>18959.29</v>
      </c>
      <c r="O34" s="65"/>
      <c r="Q34" s="1048"/>
      <c r="R34" s="1037"/>
      <c r="S34" s="1038"/>
      <c r="T34" s="1039"/>
    </row>
    <row r="35" spans="1:21" ht="21" customHeight="1" x14ac:dyDescent="0.2">
      <c r="A35" s="1153"/>
      <c r="B35" s="1154"/>
      <c r="C35" s="1155"/>
      <c r="D35" s="1157"/>
      <c r="E35" s="192">
        <v>81755</v>
      </c>
      <c r="F35" s="201" t="s">
        <v>170</v>
      </c>
      <c r="G35" s="202">
        <v>600</v>
      </c>
      <c r="H35" s="926">
        <v>100</v>
      </c>
      <c r="I35" s="935">
        <v>2</v>
      </c>
      <c r="J35" s="203">
        <v>1.2</v>
      </c>
      <c r="K35" s="928">
        <v>0.12</v>
      </c>
      <c r="L35" s="204">
        <f>M35/(1000/H35)</f>
        <v>2249.2580000000003</v>
      </c>
      <c r="M35" s="204">
        <f t="shared" si="3"/>
        <v>22492.58</v>
      </c>
      <c r="N35" s="191">
        <v>22492.58</v>
      </c>
      <c r="O35" s="65"/>
      <c r="Q35" s="1048"/>
      <c r="R35" s="1037"/>
      <c r="S35" s="1038"/>
      <c r="T35" s="1039"/>
    </row>
    <row r="36" spans="1:21" ht="27.95" customHeight="1" x14ac:dyDescent="0.2">
      <c r="A36" s="1158" t="s">
        <v>175</v>
      </c>
      <c r="B36" s="1159"/>
      <c r="C36" s="1159"/>
      <c r="D36" s="1163" t="s">
        <v>38</v>
      </c>
      <c r="E36" s="196">
        <v>69189</v>
      </c>
      <c r="F36" s="197">
        <v>1000</v>
      </c>
      <c r="G36" s="198">
        <v>600</v>
      </c>
      <c r="H36" s="923">
        <v>30</v>
      </c>
      <c r="I36" s="199">
        <v>8</v>
      </c>
      <c r="J36" s="200">
        <v>4.8</v>
      </c>
      <c r="K36" s="924">
        <v>0.14399999999999999</v>
      </c>
      <c r="L36" s="925">
        <f t="shared" si="2"/>
        <v>655.02689999999996</v>
      </c>
      <c r="M36" s="925">
        <f t="shared" si="3"/>
        <v>21834.23</v>
      </c>
      <c r="N36" s="191">
        <v>21834.23</v>
      </c>
      <c r="O36" s="65"/>
      <c r="Q36" s="1048"/>
      <c r="R36" s="1037"/>
      <c r="S36" s="1038"/>
      <c r="T36" s="1039"/>
    </row>
    <row r="37" spans="1:21" ht="27.95" customHeight="1" x14ac:dyDescent="0.2">
      <c r="A37" s="1158"/>
      <c r="B37" s="1159"/>
      <c r="C37" s="1159"/>
      <c r="D37" s="1164"/>
      <c r="E37" s="792">
        <v>119883</v>
      </c>
      <c r="F37" s="201" t="s">
        <v>170</v>
      </c>
      <c r="G37" s="202">
        <v>600</v>
      </c>
      <c r="H37" s="926">
        <v>50</v>
      </c>
      <c r="I37" s="927">
        <v>4</v>
      </c>
      <c r="J37" s="203">
        <v>2.4</v>
      </c>
      <c r="K37" s="928">
        <v>0.12</v>
      </c>
      <c r="L37" s="204">
        <f>M37/(1000/H37)</f>
        <v>1038.8924999999999</v>
      </c>
      <c r="M37" s="204">
        <f t="shared" si="3"/>
        <v>20777.849999999999</v>
      </c>
      <c r="N37" s="191">
        <v>20777.849999999999</v>
      </c>
      <c r="O37" s="65"/>
      <c r="Q37" s="1048"/>
      <c r="R37" s="1037"/>
      <c r="S37" s="1038"/>
      <c r="T37" s="1039"/>
    </row>
    <row r="38" spans="1:21" s="65" customFormat="1" ht="15" customHeight="1" x14ac:dyDescent="0.2">
      <c r="A38" s="1137" t="s">
        <v>165</v>
      </c>
      <c r="B38" s="1138"/>
      <c r="C38" s="1144"/>
      <c r="D38" s="1160" t="s">
        <v>166</v>
      </c>
      <c r="E38" s="156"/>
      <c r="F38" s="57">
        <v>1000</v>
      </c>
      <c r="G38" s="58">
        <v>600</v>
      </c>
      <c r="H38" s="59">
        <v>15</v>
      </c>
      <c r="I38" s="60">
        <v>20</v>
      </c>
      <c r="J38" s="205">
        <f>F38*G38*I38/1000000</f>
        <v>12</v>
      </c>
      <c r="K38" s="206">
        <f>J38*(H38/1000)</f>
        <v>0.18</v>
      </c>
      <c r="L38" s="63">
        <f>M38/(1000/H38)</f>
        <v>189.33479999999997</v>
      </c>
      <c r="M38" s="63">
        <f t="shared" si="3"/>
        <v>12622.32</v>
      </c>
      <c r="N38" s="153">
        <v>12622.32</v>
      </c>
      <c r="P38" s="66"/>
      <c r="Q38" s="1048"/>
      <c r="R38" s="1037"/>
      <c r="S38" s="1043"/>
      <c r="T38" s="386"/>
      <c r="U38" s="386"/>
    </row>
    <row r="39" spans="1:21" s="65" customFormat="1" ht="15" customHeight="1" x14ac:dyDescent="0.2">
      <c r="A39" s="1139"/>
      <c r="B39" s="1140"/>
      <c r="C39" s="1145"/>
      <c r="D39" s="1161"/>
      <c r="E39" s="158"/>
      <c r="F39" s="68">
        <v>1000</v>
      </c>
      <c r="G39" s="69">
        <v>600</v>
      </c>
      <c r="H39" s="70">
        <v>20</v>
      </c>
      <c r="I39" s="71">
        <v>16</v>
      </c>
      <c r="J39" s="207">
        <f>F39*G39*I39/1000000</f>
        <v>9.6</v>
      </c>
      <c r="K39" s="208">
        <f>J39*(H39/1000)</f>
        <v>0.192</v>
      </c>
      <c r="L39" s="74">
        <v>238</v>
      </c>
      <c r="M39" s="74">
        <f t="shared" si="3"/>
        <v>12117.98</v>
      </c>
      <c r="N39" s="153">
        <v>12117.98</v>
      </c>
      <c r="P39" s="66"/>
      <c r="Q39" s="1048"/>
      <c r="R39" s="1037"/>
      <c r="S39" s="1043"/>
      <c r="T39" s="386"/>
      <c r="U39" s="386"/>
    </row>
    <row r="40" spans="1:21" s="65" customFormat="1" ht="15" customHeight="1" x14ac:dyDescent="0.2">
      <c r="A40" s="1139"/>
      <c r="B40" s="1140"/>
      <c r="C40" s="1145"/>
      <c r="D40" s="1161"/>
      <c r="E40" s="158"/>
      <c r="F40" s="68">
        <v>1000</v>
      </c>
      <c r="G40" s="69">
        <v>600</v>
      </c>
      <c r="H40" s="70">
        <v>25</v>
      </c>
      <c r="I40" s="71">
        <v>12</v>
      </c>
      <c r="J40" s="207">
        <f>F40*G40*I40/1000000</f>
        <v>7.2</v>
      </c>
      <c r="K40" s="208">
        <f>J40*(H40/1000)</f>
        <v>0.18000000000000002</v>
      </c>
      <c r="L40" s="74">
        <f>M40/(1000/H40)</f>
        <v>309.24074999999999</v>
      </c>
      <c r="M40" s="74">
        <f t="shared" si="3"/>
        <v>12369.63</v>
      </c>
      <c r="N40" s="153">
        <v>12369.63</v>
      </c>
      <c r="P40" s="66"/>
      <c r="Q40" s="1048"/>
      <c r="R40" s="1037"/>
      <c r="S40" s="1038"/>
      <c r="T40" s="1039"/>
      <c r="U40" s="386"/>
    </row>
    <row r="41" spans="1:21" s="65" customFormat="1" ht="15" customHeight="1" x14ac:dyDescent="0.2">
      <c r="A41" s="1139"/>
      <c r="B41" s="1140"/>
      <c r="C41" s="1145"/>
      <c r="D41" s="1161"/>
      <c r="E41" s="158"/>
      <c r="F41" s="68">
        <v>1000</v>
      </c>
      <c r="G41" s="69">
        <v>600</v>
      </c>
      <c r="H41" s="70">
        <v>30</v>
      </c>
      <c r="I41" s="71">
        <v>10</v>
      </c>
      <c r="J41" s="207">
        <f>F41*G41*I41/1000000</f>
        <v>6</v>
      </c>
      <c r="K41" s="208">
        <f>J41*(H41/1000)</f>
        <v>0.18</v>
      </c>
      <c r="L41" s="74">
        <f>M41/(1000/H41)</f>
        <v>356.24159999999995</v>
      </c>
      <c r="M41" s="74">
        <f t="shared" si="3"/>
        <v>11874.72</v>
      </c>
      <c r="N41" s="153">
        <v>11874.72</v>
      </c>
      <c r="P41" s="66"/>
      <c r="Q41" s="1048"/>
      <c r="R41" s="1037"/>
      <c r="S41" s="1043"/>
      <c r="T41" s="386"/>
      <c r="U41" s="386"/>
    </row>
    <row r="42" spans="1:21" s="65" customFormat="1" ht="15" customHeight="1" x14ac:dyDescent="0.2">
      <c r="A42" s="1139"/>
      <c r="B42" s="1140"/>
      <c r="C42" s="1145"/>
      <c r="D42" s="1161"/>
      <c r="E42" s="158"/>
      <c r="F42" s="68">
        <v>1000</v>
      </c>
      <c r="G42" s="69">
        <v>600</v>
      </c>
      <c r="H42" s="70">
        <v>35</v>
      </c>
      <c r="I42" s="71">
        <v>10</v>
      </c>
      <c r="J42" s="207">
        <f t="shared" ref="J42:J47" si="9">F42*G42*I42/1000000</f>
        <v>6</v>
      </c>
      <c r="K42" s="208">
        <f t="shared" ref="K42:K47" si="10">J42*(H42/1000)</f>
        <v>0.21000000000000002</v>
      </c>
      <c r="L42" s="74">
        <f t="shared" ref="L42:L47" si="11">M42/(1000/H42)</f>
        <v>398.99054999999998</v>
      </c>
      <c r="M42" s="74">
        <f t="shared" si="3"/>
        <v>11399.73</v>
      </c>
      <c r="N42" s="153">
        <v>11399.73</v>
      </c>
      <c r="P42" s="66"/>
      <c r="Q42" s="1048"/>
      <c r="R42" s="1037"/>
      <c r="S42" s="1043"/>
      <c r="T42" s="386"/>
      <c r="U42" s="386"/>
    </row>
    <row r="43" spans="1:21" ht="15" customHeight="1" x14ac:dyDescent="0.2">
      <c r="A43" s="1139"/>
      <c r="B43" s="1140"/>
      <c r="C43" s="1145"/>
      <c r="D43" s="1161"/>
      <c r="E43" s="158"/>
      <c r="F43" s="68">
        <v>1000</v>
      </c>
      <c r="G43" s="69">
        <v>600</v>
      </c>
      <c r="H43" s="70">
        <v>40</v>
      </c>
      <c r="I43" s="71">
        <v>9</v>
      </c>
      <c r="J43" s="207">
        <f t="shared" si="9"/>
        <v>5.4</v>
      </c>
      <c r="K43" s="208">
        <f t="shared" si="10"/>
        <v>0.21600000000000003</v>
      </c>
      <c r="L43" s="74">
        <f t="shared" si="11"/>
        <v>441.60320000000002</v>
      </c>
      <c r="M43" s="74">
        <f t="shared" si="3"/>
        <v>11040.08</v>
      </c>
      <c r="N43" s="127">
        <v>11040.08</v>
      </c>
      <c r="O43" s="65"/>
      <c r="Q43" s="1048"/>
      <c r="R43" s="1037"/>
      <c r="S43" s="1042"/>
    </row>
    <row r="44" spans="1:21" ht="15" customHeight="1" x14ac:dyDescent="0.2">
      <c r="A44" s="1139"/>
      <c r="B44" s="1140"/>
      <c r="C44" s="1145"/>
      <c r="D44" s="1161"/>
      <c r="E44" s="158"/>
      <c r="F44" s="68">
        <v>1000</v>
      </c>
      <c r="G44" s="69">
        <v>600</v>
      </c>
      <c r="H44" s="70">
        <v>50</v>
      </c>
      <c r="I44" s="71">
        <v>7</v>
      </c>
      <c r="J44" s="207">
        <f t="shared" si="9"/>
        <v>4.2</v>
      </c>
      <c r="K44" s="208">
        <f t="shared" si="10"/>
        <v>0.21000000000000002</v>
      </c>
      <c r="L44" s="74">
        <f t="shared" si="11"/>
        <v>516.0915</v>
      </c>
      <c r="M44" s="74">
        <f t="shared" si="3"/>
        <v>10321.83</v>
      </c>
      <c r="N44" s="127">
        <v>10321.83</v>
      </c>
      <c r="O44" s="65"/>
      <c r="Q44" s="1048"/>
      <c r="R44" s="1037"/>
      <c r="S44" s="1038"/>
      <c r="T44" s="1039"/>
    </row>
    <row r="45" spans="1:21" ht="15" customHeight="1" x14ac:dyDescent="0.2">
      <c r="A45" s="1139"/>
      <c r="B45" s="1140"/>
      <c r="C45" s="1145"/>
      <c r="D45" s="1161"/>
      <c r="E45" s="158"/>
      <c r="F45" s="68">
        <v>1000</v>
      </c>
      <c r="G45" s="69">
        <v>600</v>
      </c>
      <c r="H45" s="70">
        <v>60</v>
      </c>
      <c r="I45" s="71">
        <v>6</v>
      </c>
      <c r="J45" s="207">
        <f t="shared" si="9"/>
        <v>3.6</v>
      </c>
      <c r="K45" s="208">
        <f t="shared" si="10"/>
        <v>0.216</v>
      </c>
      <c r="L45" s="74">
        <f t="shared" si="11"/>
        <v>592.38299999999992</v>
      </c>
      <c r="M45" s="74">
        <f t="shared" si="3"/>
        <v>9873.0499999999993</v>
      </c>
      <c r="N45" s="127">
        <v>9873.0499999999993</v>
      </c>
      <c r="O45" s="65"/>
      <c r="Q45" s="1048"/>
      <c r="R45" s="1037"/>
      <c r="S45" s="1042"/>
    </row>
    <row r="46" spans="1:21" ht="15" customHeight="1" x14ac:dyDescent="0.2">
      <c r="A46" s="1139"/>
      <c r="B46" s="1140"/>
      <c r="C46" s="1145"/>
      <c r="D46" s="1161"/>
      <c r="E46" s="158"/>
      <c r="F46" s="68">
        <v>1000</v>
      </c>
      <c r="G46" s="69">
        <v>600</v>
      </c>
      <c r="H46" s="94">
        <v>70</v>
      </c>
      <c r="I46" s="95">
        <v>5</v>
      </c>
      <c r="J46" s="207">
        <f t="shared" si="9"/>
        <v>3</v>
      </c>
      <c r="K46" s="208">
        <f t="shared" si="10"/>
        <v>0.21000000000000002</v>
      </c>
      <c r="L46" s="209">
        <f t="shared" si="11"/>
        <v>688.76499999999999</v>
      </c>
      <c r="M46" s="209">
        <f t="shared" si="3"/>
        <v>9839.5</v>
      </c>
      <c r="N46" s="127">
        <v>9839.5</v>
      </c>
      <c r="O46" s="65"/>
      <c r="Q46" s="1048"/>
      <c r="R46" s="1037"/>
      <c r="S46" s="1042"/>
    </row>
    <row r="47" spans="1:21" ht="15" customHeight="1" x14ac:dyDescent="0.2">
      <c r="A47" s="1146"/>
      <c r="B47" s="1147"/>
      <c r="C47" s="1148"/>
      <c r="D47" s="1162"/>
      <c r="E47" s="179"/>
      <c r="F47" s="78">
        <v>1000</v>
      </c>
      <c r="G47" s="79">
        <v>600</v>
      </c>
      <c r="H47" s="80">
        <v>80</v>
      </c>
      <c r="I47" s="81">
        <v>4</v>
      </c>
      <c r="J47" s="210">
        <f t="shared" si="9"/>
        <v>2.4</v>
      </c>
      <c r="K47" s="211">
        <f t="shared" si="10"/>
        <v>0.192</v>
      </c>
      <c r="L47" s="84">
        <f t="shared" si="11"/>
        <v>739.59839999999997</v>
      </c>
      <c r="M47" s="84">
        <f t="shared" si="3"/>
        <v>9244.98</v>
      </c>
      <c r="N47" s="127">
        <v>9244.98</v>
      </c>
      <c r="O47" s="65"/>
      <c r="Q47" s="1048"/>
      <c r="R47" s="1037"/>
      <c r="S47" s="1038"/>
      <c r="T47" s="1039"/>
    </row>
    <row r="48" spans="1:21" ht="15" customHeight="1" x14ac:dyDescent="0.2">
      <c r="A48" s="138"/>
      <c r="B48" s="138"/>
      <c r="C48" s="138"/>
      <c r="D48" s="538"/>
      <c r="E48" s="215"/>
      <c r="F48" s="244"/>
      <c r="G48" s="244"/>
      <c r="H48" s="244"/>
      <c r="I48" s="244"/>
      <c r="J48" s="246"/>
      <c r="K48" s="791"/>
      <c r="L48" s="64"/>
      <c r="M48" s="64"/>
      <c r="N48" s="127"/>
      <c r="O48" s="65"/>
      <c r="Q48" s="1036"/>
      <c r="S48" s="1038"/>
      <c r="T48" s="1039"/>
    </row>
    <row r="49" spans="1:14" ht="12" customHeight="1" x14ac:dyDescent="0.2">
      <c r="A49" s="1149" t="s">
        <v>23</v>
      </c>
      <c r="B49" s="1149"/>
      <c r="C49" s="1149"/>
      <c r="D49" s="1149"/>
      <c r="E49" s="1149"/>
      <c r="F49" s="1149"/>
      <c r="G49" s="1149"/>
      <c r="H49" s="1149"/>
      <c r="I49" s="1149"/>
      <c r="J49" s="34"/>
      <c r="K49" s="212" t="str">
        <f>'WM-ZHE'!K85</f>
        <v>Офис продаж:</v>
      </c>
      <c r="L49" s="212"/>
      <c r="M49" s="212"/>
      <c r="N49" s="121"/>
    </row>
    <row r="50" spans="1:14" ht="12" customHeight="1" x14ac:dyDescent="0.2">
      <c r="A50" s="1149" t="s">
        <v>25</v>
      </c>
      <c r="B50" s="1149"/>
      <c r="C50" s="1149"/>
      <c r="D50" s="1149"/>
      <c r="E50" s="1149"/>
      <c r="F50" s="1149"/>
      <c r="G50" s="1149"/>
      <c r="H50" s="1149"/>
      <c r="I50" s="1149"/>
      <c r="J50" s="34"/>
      <c r="K50" s="213" t="str">
        <f>'WM-ZHE'!K86</f>
        <v>105064, Москва</v>
      </c>
      <c r="L50" s="212"/>
      <c r="M50" s="212"/>
      <c r="N50" s="121"/>
    </row>
    <row r="51" spans="1:14" ht="12" customHeight="1" x14ac:dyDescent="0.2">
      <c r="A51" s="1149" t="s">
        <v>27</v>
      </c>
      <c r="B51" s="1149"/>
      <c r="C51" s="1149"/>
      <c r="D51" s="1149"/>
      <c r="E51" s="1149"/>
      <c r="F51" s="1149"/>
      <c r="G51" s="1149"/>
      <c r="H51" s="1149"/>
      <c r="I51" s="1149"/>
      <c r="J51" s="34"/>
      <c r="K51" s="213" t="str">
        <f>'WM-ZHE'!K87</f>
        <v>Земляной вал, 9</v>
      </c>
      <c r="L51" s="212"/>
      <c r="M51" s="212"/>
      <c r="N51" s="121"/>
    </row>
    <row r="52" spans="1:14" ht="12" customHeight="1" x14ac:dyDescent="0.2">
      <c r="A52" s="1149" t="s">
        <v>39</v>
      </c>
      <c r="B52" s="1149"/>
      <c r="C52" s="1149"/>
      <c r="D52" s="1149"/>
      <c r="E52" s="1149"/>
      <c r="F52" s="1149"/>
      <c r="G52" s="1149"/>
      <c r="H52" s="1149"/>
      <c r="I52" s="1149"/>
      <c r="J52" s="34"/>
      <c r="K52" s="213" t="str">
        <f>'WM-ZHE'!K88</f>
        <v>Бизнес-центр "СИТИДЕЛ", 10 этаж</v>
      </c>
      <c r="L52" s="212"/>
      <c r="M52" s="212"/>
      <c r="N52" s="121"/>
    </row>
    <row r="53" spans="1:14" ht="12" customHeight="1" x14ac:dyDescent="0.2">
      <c r="A53" s="1149" t="s">
        <v>40</v>
      </c>
      <c r="B53" s="1149"/>
      <c r="C53" s="1149"/>
      <c r="D53" s="1149"/>
      <c r="E53" s="1149"/>
      <c r="F53" s="1149"/>
      <c r="G53" s="1149"/>
      <c r="H53" s="1149"/>
      <c r="I53" s="1149"/>
      <c r="J53" s="34"/>
      <c r="K53" s="213" t="str">
        <f>'WM-ZHE'!K89</f>
        <v>тел.     +7(495) 995-77-55</v>
      </c>
      <c r="L53" s="212"/>
      <c r="M53" s="212"/>
      <c r="N53" s="121"/>
    </row>
    <row r="54" spans="1:14" ht="12" customHeight="1" x14ac:dyDescent="0.2">
      <c r="A54" s="1149" t="s">
        <v>171</v>
      </c>
      <c r="B54" s="1149"/>
      <c r="C54" s="1149"/>
      <c r="D54" s="1149"/>
      <c r="E54" s="1149"/>
      <c r="F54" s="1149"/>
      <c r="G54" s="1149"/>
      <c r="H54" s="1149"/>
      <c r="I54" s="1149"/>
      <c r="J54" s="34"/>
      <c r="K54" s="213" t="str">
        <f>'WM-ZHE'!K90</f>
        <v>факс   +7(495) 995 77 75</v>
      </c>
      <c r="L54" s="212"/>
      <c r="M54" s="212"/>
      <c r="N54" s="121"/>
    </row>
    <row r="55" spans="1:14" ht="12.75" customHeight="1" x14ac:dyDescent="0.2">
      <c r="A55" s="1149" t="s">
        <v>176</v>
      </c>
      <c r="B55" s="1149"/>
      <c r="C55" s="1149"/>
      <c r="D55" s="1149"/>
      <c r="E55" s="1149"/>
      <c r="F55" s="1149"/>
      <c r="G55" s="1149"/>
      <c r="H55" s="1149"/>
      <c r="I55" s="1149"/>
      <c r="J55" s="117"/>
      <c r="K55" s="113"/>
      <c r="L55" s="113"/>
      <c r="M55" s="113"/>
    </row>
    <row r="56" spans="1:14" ht="12.75" customHeight="1" x14ac:dyDescent="0.2">
      <c r="A56" s="66"/>
      <c r="B56" s="214"/>
      <c r="C56" s="214"/>
      <c r="D56" s="214"/>
      <c r="E56" s="215"/>
    </row>
  </sheetData>
  <sheetProtection formatCells="0" formatColumns="0" formatRows="0"/>
  <mergeCells count="40">
    <mergeCell ref="A55:I55"/>
    <mergeCell ref="A34:C35"/>
    <mergeCell ref="D34:D35"/>
    <mergeCell ref="A49:I49"/>
    <mergeCell ref="A52:I52"/>
    <mergeCell ref="A36:C37"/>
    <mergeCell ref="A38:C47"/>
    <mergeCell ref="D38:D47"/>
    <mergeCell ref="A51:I51"/>
    <mergeCell ref="A53:I53"/>
    <mergeCell ref="A54:I54"/>
    <mergeCell ref="A50:I50"/>
    <mergeCell ref="D36:D37"/>
    <mergeCell ref="A31:C33"/>
    <mergeCell ref="D31:D33"/>
    <mergeCell ref="D11:D12"/>
    <mergeCell ref="D8:D10"/>
    <mergeCell ref="D13:D15"/>
    <mergeCell ref="D16:D17"/>
    <mergeCell ref="A28:C30"/>
    <mergeCell ref="D28:D30"/>
    <mergeCell ref="D19:D21"/>
    <mergeCell ref="A22:C24"/>
    <mergeCell ref="D22:D24"/>
    <mergeCell ref="A19:C21"/>
    <mergeCell ref="D25:D27"/>
    <mergeCell ref="A13:C18"/>
    <mergeCell ref="J6:J7"/>
    <mergeCell ref="A25:C27"/>
    <mergeCell ref="A1:N1"/>
    <mergeCell ref="A2:N2"/>
    <mergeCell ref="A3:N3"/>
    <mergeCell ref="A4:N4"/>
    <mergeCell ref="K6:K7"/>
    <mergeCell ref="L6:M6"/>
    <mergeCell ref="D6:D7"/>
    <mergeCell ref="F6:H6"/>
    <mergeCell ref="A6:C7"/>
    <mergeCell ref="I6:I7"/>
    <mergeCell ref="A8:C12"/>
  </mergeCells>
  <phoneticPr fontId="4" type="noConversion"/>
  <printOptions horizontalCentered="1"/>
  <pageMargins left="0.78740157480314965" right="0.78740157480314965" top="0.24" bottom="0.25" header="0.18" footer="0.16"/>
  <pageSetup paperSize="9" scale="63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3"/>
  <sheetViews>
    <sheetView showGridLines="0" view="pageBreakPreview" zoomScale="75" zoomScaleNormal="85" zoomScaleSheetLayoutView="75" workbookViewId="0">
      <pane xSplit="3" ySplit="8" topLeftCell="D9" activePane="bottomRight" state="frozen"/>
      <selection activeCell="V110" sqref="V110"/>
      <selection pane="topRight" activeCell="V110" sqref="V110"/>
      <selection pane="bottomLeft" activeCell="V110" sqref="V110"/>
      <selection pane="bottomRight" activeCell="R28" sqref="R28"/>
    </sheetView>
  </sheetViews>
  <sheetFormatPr defaultRowHeight="12.75" x14ac:dyDescent="0.2"/>
  <cols>
    <col min="1" max="1" width="13.7109375" style="216" customWidth="1"/>
    <col min="2" max="3" width="13.7109375" style="66" customWidth="1"/>
    <col min="4" max="4" width="48.7109375" style="66" customWidth="1"/>
    <col min="5" max="5" width="8.140625" style="119" hidden="1" customWidth="1"/>
    <col min="6" max="8" width="8.7109375" style="66" customWidth="1"/>
    <col min="9" max="9" width="10.7109375" style="66" customWidth="1"/>
    <col min="10" max="11" width="10.7109375" style="76" customWidth="1"/>
    <col min="12" max="12" width="10.7109375" style="121" customWidth="1"/>
    <col min="13" max="13" width="14.5703125" style="121" customWidth="1"/>
    <col min="14" max="14" width="12.42578125" style="121" hidden="1" customWidth="1"/>
    <col min="15" max="15" width="12" style="66" customWidth="1"/>
    <col min="16" max="17" width="9.140625" style="66"/>
    <col min="18" max="18" width="9.140625" style="968"/>
    <col min="19" max="256" width="9.140625" style="66"/>
    <col min="257" max="259" width="13.7109375" style="66" customWidth="1"/>
    <col min="260" max="260" width="48.7109375" style="66" customWidth="1"/>
    <col min="261" max="261" width="0" style="66" hidden="1" customWidth="1"/>
    <col min="262" max="264" width="8.7109375" style="66" customWidth="1"/>
    <col min="265" max="269" width="10.7109375" style="66" customWidth="1"/>
    <col min="270" max="270" width="0" style="66" hidden="1" customWidth="1"/>
    <col min="271" max="512" width="9.140625" style="66"/>
    <col min="513" max="515" width="13.7109375" style="66" customWidth="1"/>
    <col min="516" max="516" width="48.7109375" style="66" customWidth="1"/>
    <col min="517" max="517" width="0" style="66" hidden="1" customWidth="1"/>
    <col min="518" max="520" width="8.7109375" style="66" customWidth="1"/>
    <col min="521" max="525" width="10.7109375" style="66" customWidth="1"/>
    <col min="526" max="526" width="0" style="66" hidden="1" customWidth="1"/>
    <col min="527" max="768" width="9.140625" style="66"/>
    <col min="769" max="771" width="13.7109375" style="66" customWidth="1"/>
    <col min="772" max="772" width="48.7109375" style="66" customWidth="1"/>
    <col min="773" max="773" width="0" style="66" hidden="1" customWidth="1"/>
    <col min="774" max="776" width="8.7109375" style="66" customWidth="1"/>
    <col min="777" max="781" width="10.7109375" style="66" customWidth="1"/>
    <col min="782" max="782" width="0" style="66" hidden="1" customWidth="1"/>
    <col min="783" max="1024" width="9.140625" style="66"/>
    <col min="1025" max="1027" width="13.7109375" style="66" customWidth="1"/>
    <col min="1028" max="1028" width="48.7109375" style="66" customWidth="1"/>
    <col min="1029" max="1029" width="0" style="66" hidden="1" customWidth="1"/>
    <col min="1030" max="1032" width="8.7109375" style="66" customWidth="1"/>
    <col min="1033" max="1037" width="10.7109375" style="66" customWidth="1"/>
    <col min="1038" max="1038" width="0" style="66" hidden="1" customWidth="1"/>
    <col min="1039" max="1280" width="9.140625" style="66"/>
    <col min="1281" max="1283" width="13.7109375" style="66" customWidth="1"/>
    <col min="1284" max="1284" width="48.7109375" style="66" customWidth="1"/>
    <col min="1285" max="1285" width="0" style="66" hidden="1" customWidth="1"/>
    <col min="1286" max="1288" width="8.7109375" style="66" customWidth="1"/>
    <col min="1289" max="1293" width="10.7109375" style="66" customWidth="1"/>
    <col min="1294" max="1294" width="0" style="66" hidden="1" customWidth="1"/>
    <col min="1295" max="1536" width="9.140625" style="66"/>
    <col min="1537" max="1539" width="13.7109375" style="66" customWidth="1"/>
    <col min="1540" max="1540" width="48.7109375" style="66" customWidth="1"/>
    <col min="1541" max="1541" width="0" style="66" hidden="1" customWidth="1"/>
    <col min="1542" max="1544" width="8.7109375" style="66" customWidth="1"/>
    <col min="1545" max="1549" width="10.7109375" style="66" customWidth="1"/>
    <col min="1550" max="1550" width="0" style="66" hidden="1" customWidth="1"/>
    <col min="1551" max="1792" width="9.140625" style="66"/>
    <col min="1793" max="1795" width="13.7109375" style="66" customWidth="1"/>
    <col min="1796" max="1796" width="48.7109375" style="66" customWidth="1"/>
    <col min="1797" max="1797" width="0" style="66" hidden="1" customWidth="1"/>
    <col min="1798" max="1800" width="8.7109375" style="66" customWidth="1"/>
    <col min="1801" max="1805" width="10.7109375" style="66" customWidth="1"/>
    <col min="1806" max="1806" width="0" style="66" hidden="1" customWidth="1"/>
    <col min="1807" max="2048" width="9.140625" style="66"/>
    <col min="2049" max="2051" width="13.7109375" style="66" customWidth="1"/>
    <col min="2052" max="2052" width="48.7109375" style="66" customWidth="1"/>
    <col min="2053" max="2053" width="0" style="66" hidden="1" customWidth="1"/>
    <col min="2054" max="2056" width="8.7109375" style="66" customWidth="1"/>
    <col min="2057" max="2061" width="10.7109375" style="66" customWidth="1"/>
    <col min="2062" max="2062" width="0" style="66" hidden="1" customWidth="1"/>
    <col min="2063" max="2304" width="9.140625" style="66"/>
    <col min="2305" max="2307" width="13.7109375" style="66" customWidth="1"/>
    <col min="2308" max="2308" width="48.7109375" style="66" customWidth="1"/>
    <col min="2309" max="2309" width="0" style="66" hidden="1" customWidth="1"/>
    <col min="2310" max="2312" width="8.7109375" style="66" customWidth="1"/>
    <col min="2313" max="2317" width="10.7109375" style="66" customWidth="1"/>
    <col min="2318" max="2318" width="0" style="66" hidden="1" customWidth="1"/>
    <col min="2319" max="2560" width="9.140625" style="66"/>
    <col min="2561" max="2563" width="13.7109375" style="66" customWidth="1"/>
    <col min="2564" max="2564" width="48.7109375" style="66" customWidth="1"/>
    <col min="2565" max="2565" width="0" style="66" hidden="1" customWidth="1"/>
    <col min="2566" max="2568" width="8.7109375" style="66" customWidth="1"/>
    <col min="2569" max="2573" width="10.7109375" style="66" customWidth="1"/>
    <col min="2574" max="2574" width="0" style="66" hidden="1" customWidth="1"/>
    <col min="2575" max="2816" width="9.140625" style="66"/>
    <col min="2817" max="2819" width="13.7109375" style="66" customWidth="1"/>
    <col min="2820" max="2820" width="48.7109375" style="66" customWidth="1"/>
    <col min="2821" max="2821" width="0" style="66" hidden="1" customWidth="1"/>
    <col min="2822" max="2824" width="8.7109375" style="66" customWidth="1"/>
    <col min="2825" max="2829" width="10.7109375" style="66" customWidth="1"/>
    <col min="2830" max="2830" width="0" style="66" hidden="1" customWidth="1"/>
    <col min="2831" max="3072" width="9.140625" style="66"/>
    <col min="3073" max="3075" width="13.7109375" style="66" customWidth="1"/>
    <col min="3076" max="3076" width="48.7109375" style="66" customWidth="1"/>
    <col min="3077" max="3077" width="0" style="66" hidden="1" customWidth="1"/>
    <col min="3078" max="3080" width="8.7109375" style="66" customWidth="1"/>
    <col min="3081" max="3085" width="10.7109375" style="66" customWidth="1"/>
    <col min="3086" max="3086" width="0" style="66" hidden="1" customWidth="1"/>
    <col min="3087" max="3328" width="9.140625" style="66"/>
    <col min="3329" max="3331" width="13.7109375" style="66" customWidth="1"/>
    <col min="3332" max="3332" width="48.7109375" style="66" customWidth="1"/>
    <col min="3333" max="3333" width="0" style="66" hidden="1" customWidth="1"/>
    <col min="3334" max="3336" width="8.7109375" style="66" customWidth="1"/>
    <col min="3337" max="3341" width="10.7109375" style="66" customWidth="1"/>
    <col min="3342" max="3342" width="0" style="66" hidden="1" customWidth="1"/>
    <col min="3343" max="3584" width="9.140625" style="66"/>
    <col min="3585" max="3587" width="13.7109375" style="66" customWidth="1"/>
    <col min="3588" max="3588" width="48.7109375" style="66" customWidth="1"/>
    <col min="3589" max="3589" width="0" style="66" hidden="1" customWidth="1"/>
    <col min="3590" max="3592" width="8.7109375" style="66" customWidth="1"/>
    <col min="3593" max="3597" width="10.7109375" style="66" customWidth="1"/>
    <col min="3598" max="3598" width="0" style="66" hidden="1" customWidth="1"/>
    <col min="3599" max="3840" width="9.140625" style="66"/>
    <col min="3841" max="3843" width="13.7109375" style="66" customWidth="1"/>
    <col min="3844" max="3844" width="48.7109375" style="66" customWidth="1"/>
    <col min="3845" max="3845" width="0" style="66" hidden="1" customWidth="1"/>
    <col min="3846" max="3848" width="8.7109375" style="66" customWidth="1"/>
    <col min="3849" max="3853" width="10.7109375" style="66" customWidth="1"/>
    <col min="3854" max="3854" width="0" style="66" hidden="1" customWidth="1"/>
    <col min="3855" max="4096" width="9.140625" style="66"/>
    <col min="4097" max="4099" width="13.7109375" style="66" customWidth="1"/>
    <col min="4100" max="4100" width="48.7109375" style="66" customWidth="1"/>
    <col min="4101" max="4101" width="0" style="66" hidden="1" customWidth="1"/>
    <col min="4102" max="4104" width="8.7109375" style="66" customWidth="1"/>
    <col min="4105" max="4109" width="10.7109375" style="66" customWidth="1"/>
    <col min="4110" max="4110" width="0" style="66" hidden="1" customWidth="1"/>
    <col min="4111" max="4352" width="9.140625" style="66"/>
    <col min="4353" max="4355" width="13.7109375" style="66" customWidth="1"/>
    <col min="4356" max="4356" width="48.7109375" style="66" customWidth="1"/>
    <col min="4357" max="4357" width="0" style="66" hidden="1" customWidth="1"/>
    <col min="4358" max="4360" width="8.7109375" style="66" customWidth="1"/>
    <col min="4361" max="4365" width="10.7109375" style="66" customWidth="1"/>
    <col min="4366" max="4366" width="0" style="66" hidden="1" customWidth="1"/>
    <col min="4367" max="4608" width="9.140625" style="66"/>
    <col min="4609" max="4611" width="13.7109375" style="66" customWidth="1"/>
    <col min="4612" max="4612" width="48.7109375" style="66" customWidth="1"/>
    <col min="4613" max="4613" width="0" style="66" hidden="1" customWidth="1"/>
    <col min="4614" max="4616" width="8.7109375" style="66" customWidth="1"/>
    <col min="4617" max="4621" width="10.7109375" style="66" customWidth="1"/>
    <col min="4622" max="4622" width="0" style="66" hidden="1" customWidth="1"/>
    <col min="4623" max="4864" width="9.140625" style="66"/>
    <col min="4865" max="4867" width="13.7109375" style="66" customWidth="1"/>
    <col min="4868" max="4868" width="48.7109375" style="66" customWidth="1"/>
    <col min="4869" max="4869" width="0" style="66" hidden="1" customWidth="1"/>
    <col min="4870" max="4872" width="8.7109375" style="66" customWidth="1"/>
    <col min="4873" max="4877" width="10.7109375" style="66" customWidth="1"/>
    <col min="4878" max="4878" width="0" style="66" hidden="1" customWidth="1"/>
    <col min="4879" max="5120" width="9.140625" style="66"/>
    <col min="5121" max="5123" width="13.7109375" style="66" customWidth="1"/>
    <col min="5124" max="5124" width="48.7109375" style="66" customWidth="1"/>
    <col min="5125" max="5125" width="0" style="66" hidden="1" customWidth="1"/>
    <col min="5126" max="5128" width="8.7109375" style="66" customWidth="1"/>
    <col min="5129" max="5133" width="10.7109375" style="66" customWidth="1"/>
    <col min="5134" max="5134" width="0" style="66" hidden="1" customWidth="1"/>
    <col min="5135" max="5376" width="9.140625" style="66"/>
    <col min="5377" max="5379" width="13.7109375" style="66" customWidth="1"/>
    <col min="5380" max="5380" width="48.7109375" style="66" customWidth="1"/>
    <col min="5381" max="5381" width="0" style="66" hidden="1" customWidth="1"/>
    <col min="5382" max="5384" width="8.7109375" style="66" customWidth="1"/>
    <col min="5385" max="5389" width="10.7109375" style="66" customWidth="1"/>
    <col min="5390" max="5390" width="0" style="66" hidden="1" customWidth="1"/>
    <col min="5391" max="5632" width="9.140625" style="66"/>
    <col min="5633" max="5635" width="13.7109375" style="66" customWidth="1"/>
    <col min="5636" max="5636" width="48.7109375" style="66" customWidth="1"/>
    <col min="5637" max="5637" width="0" style="66" hidden="1" customWidth="1"/>
    <col min="5638" max="5640" width="8.7109375" style="66" customWidth="1"/>
    <col min="5641" max="5645" width="10.7109375" style="66" customWidth="1"/>
    <col min="5646" max="5646" width="0" style="66" hidden="1" customWidth="1"/>
    <col min="5647" max="5888" width="9.140625" style="66"/>
    <col min="5889" max="5891" width="13.7109375" style="66" customWidth="1"/>
    <col min="5892" max="5892" width="48.7109375" style="66" customWidth="1"/>
    <col min="5893" max="5893" width="0" style="66" hidden="1" customWidth="1"/>
    <col min="5894" max="5896" width="8.7109375" style="66" customWidth="1"/>
    <col min="5897" max="5901" width="10.7109375" style="66" customWidth="1"/>
    <col min="5902" max="5902" width="0" style="66" hidden="1" customWidth="1"/>
    <col min="5903" max="6144" width="9.140625" style="66"/>
    <col min="6145" max="6147" width="13.7109375" style="66" customWidth="1"/>
    <col min="6148" max="6148" width="48.7109375" style="66" customWidth="1"/>
    <col min="6149" max="6149" width="0" style="66" hidden="1" customWidth="1"/>
    <col min="6150" max="6152" width="8.7109375" style="66" customWidth="1"/>
    <col min="6153" max="6157" width="10.7109375" style="66" customWidth="1"/>
    <col min="6158" max="6158" width="0" style="66" hidden="1" customWidth="1"/>
    <col min="6159" max="6400" width="9.140625" style="66"/>
    <col min="6401" max="6403" width="13.7109375" style="66" customWidth="1"/>
    <col min="6404" max="6404" width="48.7109375" style="66" customWidth="1"/>
    <col min="6405" max="6405" width="0" style="66" hidden="1" customWidth="1"/>
    <col min="6406" max="6408" width="8.7109375" style="66" customWidth="1"/>
    <col min="6409" max="6413" width="10.7109375" style="66" customWidth="1"/>
    <col min="6414" max="6414" width="0" style="66" hidden="1" customWidth="1"/>
    <col min="6415" max="6656" width="9.140625" style="66"/>
    <col min="6657" max="6659" width="13.7109375" style="66" customWidth="1"/>
    <col min="6660" max="6660" width="48.7109375" style="66" customWidth="1"/>
    <col min="6661" max="6661" width="0" style="66" hidden="1" customWidth="1"/>
    <col min="6662" max="6664" width="8.7109375" style="66" customWidth="1"/>
    <col min="6665" max="6669" width="10.7109375" style="66" customWidth="1"/>
    <col min="6670" max="6670" width="0" style="66" hidden="1" customWidth="1"/>
    <col min="6671" max="6912" width="9.140625" style="66"/>
    <col min="6913" max="6915" width="13.7109375" style="66" customWidth="1"/>
    <col min="6916" max="6916" width="48.7109375" style="66" customWidth="1"/>
    <col min="6917" max="6917" width="0" style="66" hidden="1" customWidth="1"/>
    <col min="6918" max="6920" width="8.7109375" style="66" customWidth="1"/>
    <col min="6921" max="6925" width="10.7109375" style="66" customWidth="1"/>
    <col min="6926" max="6926" width="0" style="66" hidden="1" customWidth="1"/>
    <col min="6927" max="7168" width="9.140625" style="66"/>
    <col min="7169" max="7171" width="13.7109375" style="66" customWidth="1"/>
    <col min="7172" max="7172" width="48.7109375" style="66" customWidth="1"/>
    <col min="7173" max="7173" width="0" style="66" hidden="1" customWidth="1"/>
    <col min="7174" max="7176" width="8.7109375" style="66" customWidth="1"/>
    <col min="7177" max="7181" width="10.7109375" style="66" customWidth="1"/>
    <col min="7182" max="7182" width="0" style="66" hidden="1" customWidth="1"/>
    <col min="7183" max="7424" width="9.140625" style="66"/>
    <col min="7425" max="7427" width="13.7109375" style="66" customWidth="1"/>
    <col min="7428" max="7428" width="48.7109375" style="66" customWidth="1"/>
    <col min="7429" max="7429" width="0" style="66" hidden="1" customWidth="1"/>
    <col min="7430" max="7432" width="8.7109375" style="66" customWidth="1"/>
    <col min="7433" max="7437" width="10.7109375" style="66" customWidth="1"/>
    <col min="7438" max="7438" width="0" style="66" hidden="1" customWidth="1"/>
    <col min="7439" max="7680" width="9.140625" style="66"/>
    <col min="7681" max="7683" width="13.7109375" style="66" customWidth="1"/>
    <col min="7684" max="7684" width="48.7109375" style="66" customWidth="1"/>
    <col min="7685" max="7685" width="0" style="66" hidden="1" customWidth="1"/>
    <col min="7686" max="7688" width="8.7109375" style="66" customWidth="1"/>
    <col min="7689" max="7693" width="10.7109375" style="66" customWidth="1"/>
    <col min="7694" max="7694" width="0" style="66" hidden="1" customWidth="1"/>
    <col min="7695" max="7936" width="9.140625" style="66"/>
    <col min="7937" max="7939" width="13.7109375" style="66" customWidth="1"/>
    <col min="7940" max="7940" width="48.7109375" style="66" customWidth="1"/>
    <col min="7941" max="7941" width="0" style="66" hidden="1" customWidth="1"/>
    <col min="7942" max="7944" width="8.7109375" style="66" customWidth="1"/>
    <col min="7945" max="7949" width="10.7109375" style="66" customWidth="1"/>
    <col min="7950" max="7950" width="0" style="66" hidden="1" customWidth="1"/>
    <col min="7951" max="8192" width="9.140625" style="66"/>
    <col min="8193" max="8195" width="13.7109375" style="66" customWidth="1"/>
    <col min="8196" max="8196" width="48.7109375" style="66" customWidth="1"/>
    <col min="8197" max="8197" width="0" style="66" hidden="1" customWidth="1"/>
    <col min="8198" max="8200" width="8.7109375" style="66" customWidth="1"/>
    <col min="8201" max="8205" width="10.7109375" style="66" customWidth="1"/>
    <col min="8206" max="8206" width="0" style="66" hidden="1" customWidth="1"/>
    <col min="8207" max="8448" width="9.140625" style="66"/>
    <col min="8449" max="8451" width="13.7109375" style="66" customWidth="1"/>
    <col min="8452" max="8452" width="48.7109375" style="66" customWidth="1"/>
    <col min="8453" max="8453" width="0" style="66" hidden="1" customWidth="1"/>
    <col min="8454" max="8456" width="8.7109375" style="66" customWidth="1"/>
    <col min="8457" max="8461" width="10.7109375" style="66" customWidth="1"/>
    <col min="8462" max="8462" width="0" style="66" hidden="1" customWidth="1"/>
    <col min="8463" max="8704" width="9.140625" style="66"/>
    <col min="8705" max="8707" width="13.7109375" style="66" customWidth="1"/>
    <col min="8708" max="8708" width="48.7109375" style="66" customWidth="1"/>
    <col min="8709" max="8709" width="0" style="66" hidden="1" customWidth="1"/>
    <col min="8710" max="8712" width="8.7109375" style="66" customWidth="1"/>
    <col min="8713" max="8717" width="10.7109375" style="66" customWidth="1"/>
    <col min="8718" max="8718" width="0" style="66" hidden="1" customWidth="1"/>
    <col min="8719" max="8960" width="9.140625" style="66"/>
    <col min="8961" max="8963" width="13.7109375" style="66" customWidth="1"/>
    <col min="8964" max="8964" width="48.7109375" style="66" customWidth="1"/>
    <col min="8965" max="8965" width="0" style="66" hidden="1" customWidth="1"/>
    <col min="8966" max="8968" width="8.7109375" style="66" customWidth="1"/>
    <col min="8969" max="8973" width="10.7109375" style="66" customWidth="1"/>
    <col min="8974" max="8974" width="0" style="66" hidden="1" customWidth="1"/>
    <col min="8975" max="9216" width="9.140625" style="66"/>
    <col min="9217" max="9219" width="13.7109375" style="66" customWidth="1"/>
    <col min="9220" max="9220" width="48.7109375" style="66" customWidth="1"/>
    <col min="9221" max="9221" width="0" style="66" hidden="1" customWidth="1"/>
    <col min="9222" max="9224" width="8.7109375" style="66" customWidth="1"/>
    <col min="9225" max="9229" width="10.7109375" style="66" customWidth="1"/>
    <col min="9230" max="9230" width="0" style="66" hidden="1" customWidth="1"/>
    <col min="9231" max="9472" width="9.140625" style="66"/>
    <col min="9473" max="9475" width="13.7109375" style="66" customWidth="1"/>
    <col min="9476" max="9476" width="48.7109375" style="66" customWidth="1"/>
    <col min="9477" max="9477" width="0" style="66" hidden="1" customWidth="1"/>
    <col min="9478" max="9480" width="8.7109375" style="66" customWidth="1"/>
    <col min="9481" max="9485" width="10.7109375" style="66" customWidth="1"/>
    <col min="9486" max="9486" width="0" style="66" hidden="1" customWidth="1"/>
    <col min="9487" max="9728" width="9.140625" style="66"/>
    <col min="9729" max="9731" width="13.7109375" style="66" customWidth="1"/>
    <col min="9732" max="9732" width="48.7109375" style="66" customWidth="1"/>
    <col min="9733" max="9733" width="0" style="66" hidden="1" customWidth="1"/>
    <col min="9734" max="9736" width="8.7109375" style="66" customWidth="1"/>
    <col min="9737" max="9741" width="10.7109375" style="66" customWidth="1"/>
    <col min="9742" max="9742" width="0" style="66" hidden="1" customWidth="1"/>
    <col min="9743" max="9984" width="9.140625" style="66"/>
    <col min="9985" max="9987" width="13.7109375" style="66" customWidth="1"/>
    <col min="9988" max="9988" width="48.7109375" style="66" customWidth="1"/>
    <col min="9989" max="9989" width="0" style="66" hidden="1" customWidth="1"/>
    <col min="9990" max="9992" width="8.7109375" style="66" customWidth="1"/>
    <col min="9993" max="9997" width="10.7109375" style="66" customWidth="1"/>
    <col min="9998" max="9998" width="0" style="66" hidden="1" customWidth="1"/>
    <col min="9999" max="10240" width="9.140625" style="66"/>
    <col min="10241" max="10243" width="13.7109375" style="66" customWidth="1"/>
    <col min="10244" max="10244" width="48.7109375" style="66" customWidth="1"/>
    <col min="10245" max="10245" width="0" style="66" hidden="1" customWidth="1"/>
    <col min="10246" max="10248" width="8.7109375" style="66" customWidth="1"/>
    <col min="10249" max="10253" width="10.7109375" style="66" customWidth="1"/>
    <col min="10254" max="10254" width="0" style="66" hidden="1" customWidth="1"/>
    <col min="10255" max="10496" width="9.140625" style="66"/>
    <col min="10497" max="10499" width="13.7109375" style="66" customWidth="1"/>
    <col min="10500" max="10500" width="48.7109375" style="66" customWidth="1"/>
    <col min="10501" max="10501" width="0" style="66" hidden="1" customWidth="1"/>
    <col min="10502" max="10504" width="8.7109375" style="66" customWidth="1"/>
    <col min="10505" max="10509" width="10.7109375" style="66" customWidth="1"/>
    <col min="10510" max="10510" width="0" style="66" hidden="1" customWidth="1"/>
    <col min="10511" max="10752" width="9.140625" style="66"/>
    <col min="10753" max="10755" width="13.7109375" style="66" customWidth="1"/>
    <col min="10756" max="10756" width="48.7109375" style="66" customWidth="1"/>
    <col min="10757" max="10757" width="0" style="66" hidden="1" customWidth="1"/>
    <col min="10758" max="10760" width="8.7109375" style="66" customWidth="1"/>
    <col min="10761" max="10765" width="10.7109375" style="66" customWidth="1"/>
    <col min="10766" max="10766" width="0" style="66" hidden="1" customWidth="1"/>
    <col min="10767" max="11008" width="9.140625" style="66"/>
    <col min="11009" max="11011" width="13.7109375" style="66" customWidth="1"/>
    <col min="11012" max="11012" width="48.7109375" style="66" customWidth="1"/>
    <col min="11013" max="11013" width="0" style="66" hidden="1" customWidth="1"/>
    <col min="11014" max="11016" width="8.7109375" style="66" customWidth="1"/>
    <col min="11017" max="11021" width="10.7109375" style="66" customWidth="1"/>
    <col min="11022" max="11022" width="0" style="66" hidden="1" customWidth="1"/>
    <col min="11023" max="11264" width="9.140625" style="66"/>
    <col min="11265" max="11267" width="13.7109375" style="66" customWidth="1"/>
    <col min="11268" max="11268" width="48.7109375" style="66" customWidth="1"/>
    <col min="11269" max="11269" width="0" style="66" hidden="1" customWidth="1"/>
    <col min="11270" max="11272" width="8.7109375" style="66" customWidth="1"/>
    <col min="11273" max="11277" width="10.7109375" style="66" customWidth="1"/>
    <col min="11278" max="11278" width="0" style="66" hidden="1" customWidth="1"/>
    <col min="11279" max="11520" width="9.140625" style="66"/>
    <col min="11521" max="11523" width="13.7109375" style="66" customWidth="1"/>
    <col min="11524" max="11524" width="48.7109375" style="66" customWidth="1"/>
    <col min="11525" max="11525" width="0" style="66" hidden="1" customWidth="1"/>
    <col min="11526" max="11528" width="8.7109375" style="66" customWidth="1"/>
    <col min="11529" max="11533" width="10.7109375" style="66" customWidth="1"/>
    <col min="11534" max="11534" width="0" style="66" hidden="1" customWidth="1"/>
    <col min="11535" max="11776" width="9.140625" style="66"/>
    <col min="11777" max="11779" width="13.7109375" style="66" customWidth="1"/>
    <col min="11780" max="11780" width="48.7109375" style="66" customWidth="1"/>
    <col min="11781" max="11781" width="0" style="66" hidden="1" customWidth="1"/>
    <col min="11782" max="11784" width="8.7109375" style="66" customWidth="1"/>
    <col min="11785" max="11789" width="10.7109375" style="66" customWidth="1"/>
    <col min="11790" max="11790" width="0" style="66" hidden="1" customWidth="1"/>
    <col min="11791" max="12032" width="9.140625" style="66"/>
    <col min="12033" max="12035" width="13.7109375" style="66" customWidth="1"/>
    <col min="12036" max="12036" width="48.7109375" style="66" customWidth="1"/>
    <col min="12037" max="12037" width="0" style="66" hidden="1" customWidth="1"/>
    <col min="12038" max="12040" width="8.7109375" style="66" customWidth="1"/>
    <col min="12041" max="12045" width="10.7109375" style="66" customWidth="1"/>
    <col min="12046" max="12046" width="0" style="66" hidden="1" customWidth="1"/>
    <col min="12047" max="12288" width="9.140625" style="66"/>
    <col min="12289" max="12291" width="13.7109375" style="66" customWidth="1"/>
    <col min="12292" max="12292" width="48.7109375" style="66" customWidth="1"/>
    <col min="12293" max="12293" width="0" style="66" hidden="1" customWidth="1"/>
    <col min="12294" max="12296" width="8.7109375" style="66" customWidth="1"/>
    <col min="12297" max="12301" width="10.7109375" style="66" customWidth="1"/>
    <col min="12302" max="12302" width="0" style="66" hidden="1" customWidth="1"/>
    <col min="12303" max="12544" width="9.140625" style="66"/>
    <col min="12545" max="12547" width="13.7109375" style="66" customWidth="1"/>
    <col min="12548" max="12548" width="48.7109375" style="66" customWidth="1"/>
    <col min="12549" max="12549" width="0" style="66" hidden="1" customWidth="1"/>
    <col min="12550" max="12552" width="8.7109375" style="66" customWidth="1"/>
    <col min="12553" max="12557" width="10.7109375" style="66" customWidth="1"/>
    <col min="12558" max="12558" width="0" style="66" hidden="1" customWidth="1"/>
    <col min="12559" max="12800" width="9.140625" style="66"/>
    <col min="12801" max="12803" width="13.7109375" style="66" customWidth="1"/>
    <col min="12804" max="12804" width="48.7109375" style="66" customWidth="1"/>
    <col min="12805" max="12805" width="0" style="66" hidden="1" customWidth="1"/>
    <col min="12806" max="12808" width="8.7109375" style="66" customWidth="1"/>
    <col min="12809" max="12813" width="10.7109375" style="66" customWidth="1"/>
    <col min="12814" max="12814" width="0" style="66" hidden="1" customWidth="1"/>
    <col min="12815" max="13056" width="9.140625" style="66"/>
    <col min="13057" max="13059" width="13.7109375" style="66" customWidth="1"/>
    <col min="13060" max="13060" width="48.7109375" style="66" customWidth="1"/>
    <col min="13061" max="13061" width="0" style="66" hidden="1" customWidth="1"/>
    <col min="13062" max="13064" width="8.7109375" style="66" customWidth="1"/>
    <col min="13065" max="13069" width="10.7109375" style="66" customWidth="1"/>
    <col min="13070" max="13070" width="0" style="66" hidden="1" customWidth="1"/>
    <col min="13071" max="13312" width="9.140625" style="66"/>
    <col min="13313" max="13315" width="13.7109375" style="66" customWidth="1"/>
    <col min="13316" max="13316" width="48.7109375" style="66" customWidth="1"/>
    <col min="13317" max="13317" width="0" style="66" hidden="1" customWidth="1"/>
    <col min="13318" max="13320" width="8.7109375" style="66" customWidth="1"/>
    <col min="13321" max="13325" width="10.7109375" style="66" customWidth="1"/>
    <col min="13326" max="13326" width="0" style="66" hidden="1" customWidth="1"/>
    <col min="13327" max="13568" width="9.140625" style="66"/>
    <col min="13569" max="13571" width="13.7109375" style="66" customWidth="1"/>
    <col min="13572" max="13572" width="48.7109375" style="66" customWidth="1"/>
    <col min="13573" max="13573" width="0" style="66" hidden="1" customWidth="1"/>
    <col min="13574" max="13576" width="8.7109375" style="66" customWidth="1"/>
    <col min="13577" max="13581" width="10.7109375" style="66" customWidth="1"/>
    <col min="13582" max="13582" width="0" style="66" hidden="1" customWidth="1"/>
    <col min="13583" max="13824" width="9.140625" style="66"/>
    <col min="13825" max="13827" width="13.7109375" style="66" customWidth="1"/>
    <col min="13828" max="13828" width="48.7109375" style="66" customWidth="1"/>
    <col min="13829" max="13829" width="0" style="66" hidden="1" customWidth="1"/>
    <col min="13830" max="13832" width="8.7109375" style="66" customWidth="1"/>
    <col min="13833" max="13837" width="10.7109375" style="66" customWidth="1"/>
    <col min="13838" max="13838" width="0" style="66" hidden="1" customWidth="1"/>
    <col min="13839" max="14080" width="9.140625" style="66"/>
    <col min="14081" max="14083" width="13.7109375" style="66" customWidth="1"/>
    <col min="14084" max="14084" width="48.7109375" style="66" customWidth="1"/>
    <col min="14085" max="14085" width="0" style="66" hidden="1" customWidth="1"/>
    <col min="14086" max="14088" width="8.7109375" style="66" customWidth="1"/>
    <col min="14089" max="14093" width="10.7109375" style="66" customWidth="1"/>
    <col min="14094" max="14094" width="0" style="66" hidden="1" customWidth="1"/>
    <col min="14095" max="14336" width="9.140625" style="66"/>
    <col min="14337" max="14339" width="13.7109375" style="66" customWidth="1"/>
    <col min="14340" max="14340" width="48.7109375" style="66" customWidth="1"/>
    <col min="14341" max="14341" width="0" style="66" hidden="1" customWidth="1"/>
    <col min="14342" max="14344" width="8.7109375" style="66" customWidth="1"/>
    <col min="14345" max="14349" width="10.7109375" style="66" customWidth="1"/>
    <col min="14350" max="14350" width="0" style="66" hidden="1" customWidth="1"/>
    <col min="14351" max="14592" width="9.140625" style="66"/>
    <col min="14593" max="14595" width="13.7109375" style="66" customWidth="1"/>
    <col min="14596" max="14596" width="48.7109375" style="66" customWidth="1"/>
    <col min="14597" max="14597" width="0" style="66" hidden="1" customWidth="1"/>
    <col min="14598" max="14600" width="8.7109375" style="66" customWidth="1"/>
    <col min="14601" max="14605" width="10.7109375" style="66" customWidth="1"/>
    <col min="14606" max="14606" width="0" style="66" hidden="1" customWidth="1"/>
    <col min="14607" max="14848" width="9.140625" style="66"/>
    <col min="14849" max="14851" width="13.7109375" style="66" customWidth="1"/>
    <col min="14852" max="14852" width="48.7109375" style="66" customWidth="1"/>
    <col min="14853" max="14853" width="0" style="66" hidden="1" customWidth="1"/>
    <col min="14854" max="14856" width="8.7109375" style="66" customWidth="1"/>
    <col min="14857" max="14861" width="10.7109375" style="66" customWidth="1"/>
    <col min="14862" max="14862" width="0" style="66" hidden="1" customWidth="1"/>
    <col min="14863" max="15104" width="9.140625" style="66"/>
    <col min="15105" max="15107" width="13.7109375" style="66" customWidth="1"/>
    <col min="15108" max="15108" width="48.7109375" style="66" customWidth="1"/>
    <col min="15109" max="15109" width="0" style="66" hidden="1" customWidth="1"/>
    <col min="15110" max="15112" width="8.7109375" style="66" customWidth="1"/>
    <col min="15113" max="15117" width="10.7109375" style="66" customWidth="1"/>
    <col min="15118" max="15118" width="0" style="66" hidden="1" customWidth="1"/>
    <col min="15119" max="15360" width="9.140625" style="66"/>
    <col min="15361" max="15363" width="13.7109375" style="66" customWidth="1"/>
    <col min="15364" max="15364" width="48.7109375" style="66" customWidth="1"/>
    <col min="15365" max="15365" width="0" style="66" hidden="1" customWidth="1"/>
    <col min="15366" max="15368" width="8.7109375" style="66" customWidth="1"/>
    <col min="15369" max="15373" width="10.7109375" style="66" customWidth="1"/>
    <col min="15374" max="15374" width="0" style="66" hidden="1" customWidth="1"/>
    <col min="15375" max="15616" width="9.140625" style="66"/>
    <col min="15617" max="15619" width="13.7109375" style="66" customWidth="1"/>
    <col min="15620" max="15620" width="48.7109375" style="66" customWidth="1"/>
    <col min="15621" max="15621" width="0" style="66" hidden="1" customWidth="1"/>
    <col min="15622" max="15624" width="8.7109375" style="66" customWidth="1"/>
    <col min="15625" max="15629" width="10.7109375" style="66" customWidth="1"/>
    <col min="15630" max="15630" width="0" style="66" hidden="1" customWidth="1"/>
    <col min="15631" max="15872" width="9.140625" style="66"/>
    <col min="15873" max="15875" width="13.7109375" style="66" customWidth="1"/>
    <col min="15876" max="15876" width="48.7109375" style="66" customWidth="1"/>
    <col min="15877" max="15877" width="0" style="66" hidden="1" customWidth="1"/>
    <col min="15878" max="15880" width="8.7109375" style="66" customWidth="1"/>
    <col min="15881" max="15885" width="10.7109375" style="66" customWidth="1"/>
    <col min="15886" max="15886" width="0" style="66" hidden="1" customWidth="1"/>
    <col min="15887" max="16128" width="9.140625" style="66"/>
    <col min="16129" max="16131" width="13.7109375" style="66" customWidth="1"/>
    <col min="16132" max="16132" width="48.7109375" style="66" customWidth="1"/>
    <col min="16133" max="16133" width="0" style="66" hidden="1" customWidth="1"/>
    <col min="16134" max="16136" width="8.7109375" style="66" customWidth="1"/>
    <col min="16137" max="16141" width="10.7109375" style="66" customWidth="1"/>
    <col min="16142" max="16142" width="0" style="66" hidden="1" customWidth="1"/>
    <col min="16143" max="16384" width="9.140625" style="66"/>
  </cols>
  <sheetData>
    <row r="1" spans="1:21" s="25" customFormat="1" ht="15.95" customHeight="1" x14ac:dyDescent="0.2">
      <c r="A1" s="1131" t="s">
        <v>0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218"/>
      <c r="O1" s="17"/>
      <c r="P1" s="18"/>
      <c r="R1" s="955"/>
    </row>
    <row r="2" spans="1:21" s="25" customFormat="1" ht="15.95" customHeight="1" x14ac:dyDescent="0.2">
      <c r="A2" s="1131" t="s">
        <v>1</v>
      </c>
      <c r="B2" s="1132"/>
      <c r="C2" s="1132"/>
      <c r="D2" s="1132"/>
      <c r="E2" s="1132"/>
      <c r="F2" s="1132"/>
      <c r="G2" s="1132"/>
      <c r="H2" s="1132"/>
      <c r="I2" s="1132"/>
      <c r="J2" s="1132"/>
      <c r="K2" s="1132"/>
      <c r="L2" s="1132"/>
      <c r="M2" s="1132"/>
      <c r="N2" s="1132"/>
      <c r="O2" s="27"/>
      <c r="R2" s="955"/>
    </row>
    <row r="3" spans="1:21" s="25" customFormat="1" ht="15.95" customHeight="1" x14ac:dyDescent="0.2">
      <c r="A3" s="1131" t="s">
        <v>2</v>
      </c>
      <c r="B3" s="1132"/>
      <c r="C3" s="1132"/>
      <c r="D3" s="1132"/>
      <c r="E3" s="1132"/>
      <c r="F3" s="1132"/>
      <c r="G3" s="1132"/>
      <c r="H3" s="1132"/>
      <c r="I3" s="1132"/>
      <c r="J3" s="1132"/>
      <c r="K3" s="1132"/>
      <c r="L3" s="1132"/>
      <c r="M3" s="1132"/>
      <c r="N3" s="1132"/>
      <c r="O3" s="27"/>
      <c r="R3" s="955"/>
    </row>
    <row r="4" spans="1:21" s="25" customFormat="1" ht="15.95" customHeight="1" x14ac:dyDescent="0.2">
      <c r="A4" s="1134">
        <f>'WM-ZHE'!A4:M4</f>
        <v>42370</v>
      </c>
      <c r="B4" s="1133"/>
      <c r="C4" s="1133"/>
      <c r="D4" s="1133"/>
      <c r="E4" s="1133"/>
      <c r="F4" s="1133"/>
      <c r="G4" s="1133"/>
      <c r="H4" s="1133"/>
      <c r="I4" s="1133"/>
      <c r="J4" s="1133"/>
      <c r="K4" s="1133"/>
      <c r="L4" s="1133"/>
      <c r="M4" s="1133"/>
      <c r="N4" s="1133"/>
      <c r="O4" s="27"/>
      <c r="R4" s="955"/>
    </row>
    <row r="5" spans="1:21" s="25" customFormat="1" ht="15.95" customHeight="1" x14ac:dyDescent="0.2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33"/>
      <c r="P5" s="34"/>
      <c r="R5" s="955"/>
    </row>
    <row r="6" spans="1:21" s="34" customFormat="1" ht="15.95" customHeight="1" x14ac:dyDescent="0.2">
      <c r="A6" s="221"/>
      <c r="B6" s="37"/>
      <c r="C6" s="37"/>
      <c r="D6" s="37"/>
      <c r="E6" s="36"/>
      <c r="F6" s="37"/>
      <c r="G6" s="37"/>
      <c r="H6" s="37"/>
      <c r="I6" s="37"/>
      <c r="J6" s="37"/>
      <c r="K6" s="37"/>
      <c r="L6" s="222" t="s">
        <v>183</v>
      </c>
      <c r="M6" s="40">
        <v>0</v>
      </c>
      <c r="N6" s="37"/>
      <c r="O6" s="33"/>
      <c r="R6" s="992"/>
    </row>
    <row r="7" spans="1:21" s="46" customFormat="1" ht="15.95" customHeight="1" x14ac:dyDescent="0.2">
      <c r="A7" s="1178" t="s">
        <v>3</v>
      </c>
      <c r="B7" s="1179"/>
      <c r="C7" s="1180"/>
      <c r="D7" s="1106" t="s">
        <v>4</v>
      </c>
      <c r="E7" s="223"/>
      <c r="F7" s="1076" t="s">
        <v>5</v>
      </c>
      <c r="G7" s="1077"/>
      <c r="H7" s="1078"/>
      <c r="I7" s="1104" t="s">
        <v>6</v>
      </c>
      <c r="J7" s="1092" t="s">
        <v>264</v>
      </c>
      <c r="K7" s="1092" t="s">
        <v>265</v>
      </c>
      <c r="L7" s="1096" t="s">
        <v>9</v>
      </c>
      <c r="M7" s="1097"/>
      <c r="N7" s="224"/>
      <c r="O7" s="45"/>
      <c r="R7" s="967"/>
    </row>
    <row r="8" spans="1:21" s="46" customFormat="1" ht="15.95" customHeight="1" x14ac:dyDescent="0.2">
      <c r="A8" s="1181"/>
      <c r="B8" s="1182"/>
      <c r="C8" s="1183"/>
      <c r="D8" s="1107"/>
      <c r="E8" s="225"/>
      <c r="F8" s="48" t="s">
        <v>10</v>
      </c>
      <c r="G8" s="49" t="s">
        <v>11</v>
      </c>
      <c r="H8" s="50" t="s">
        <v>12</v>
      </c>
      <c r="I8" s="1107"/>
      <c r="J8" s="1129"/>
      <c r="K8" s="1129"/>
      <c r="L8" s="51" t="s">
        <v>261</v>
      </c>
      <c r="M8" s="52" t="s">
        <v>262</v>
      </c>
      <c r="N8" s="226" t="s">
        <v>263</v>
      </c>
      <c r="O8" s="65"/>
      <c r="P8" s="66"/>
      <c r="R8" s="967"/>
    </row>
    <row r="9" spans="1:21" s="96" customFormat="1" ht="24.75" customHeight="1" x14ac:dyDescent="0.2">
      <c r="A9" s="1168" t="s">
        <v>255</v>
      </c>
      <c r="B9" s="1169"/>
      <c r="C9" s="1170"/>
      <c r="D9" s="1156" t="s">
        <v>223</v>
      </c>
      <c r="E9" s="227">
        <v>64675</v>
      </c>
      <c r="F9" s="853">
        <v>10000</v>
      </c>
      <c r="G9" s="854">
        <v>1000</v>
      </c>
      <c r="H9" s="855">
        <v>20</v>
      </c>
      <c r="I9" s="856">
        <v>1</v>
      </c>
      <c r="J9" s="857">
        <f t="shared" ref="J9:J15" si="0">F9*G9*I9/1000000</f>
        <v>10</v>
      </c>
      <c r="K9" s="857">
        <f t="shared" ref="K9:K15" si="1">F9*G9*H9*I9/1000000000</f>
        <v>0.2</v>
      </c>
      <c r="L9" s="858">
        <f>M9/(1000/H9)</f>
        <v>578.41459999999995</v>
      </c>
      <c r="M9" s="1028">
        <f>N9*(100%-$M$6)</f>
        <v>28920.73</v>
      </c>
      <c r="N9" s="941">
        <v>28920.73</v>
      </c>
      <c r="O9" s="65"/>
      <c r="P9" s="76"/>
      <c r="Q9" s="228"/>
      <c r="R9" s="993"/>
      <c r="T9" s="228"/>
    </row>
    <row r="10" spans="1:21" s="96" customFormat="1" ht="24.75" customHeight="1" x14ac:dyDescent="0.2">
      <c r="A10" s="1171"/>
      <c r="B10" s="1172"/>
      <c r="C10" s="1173"/>
      <c r="D10" s="1174"/>
      <c r="E10" s="230">
        <v>6807</v>
      </c>
      <c r="F10" s="859">
        <v>8000</v>
      </c>
      <c r="G10" s="860">
        <v>1000</v>
      </c>
      <c r="H10" s="861">
        <v>30</v>
      </c>
      <c r="I10" s="100">
        <v>1</v>
      </c>
      <c r="J10" s="862">
        <f t="shared" si="0"/>
        <v>8</v>
      </c>
      <c r="K10" s="862">
        <f t="shared" si="1"/>
        <v>0.24</v>
      </c>
      <c r="L10" s="863">
        <f t="shared" ref="L10:L23" si="2">M10/(1000/H10)</f>
        <v>607.46609999999998</v>
      </c>
      <c r="M10" s="103">
        <f t="shared" ref="M10:M22" si="3">N10*(100%-$M$6)</f>
        <v>20248.87</v>
      </c>
      <c r="N10" s="942">
        <v>20248.87</v>
      </c>
      <c r="O10" s="65"/>
      <c r="P10" s="76"/>
      <c r="Q10" s="228"/>
      <c r="R10" s="993"/>
      <c r="T10" s="228"/>
    </row>
    <row r="11" spans="1:21" s="96" customFormat="1" ht="24.75" customHeight="1" x14ac:dyDescent="0.2">
      <c r="A11" s="1171"/>
      <c r="B11" s="1172"/>
      <c r="C11" s="1173"/>
      <c r="D11" s="1174"/>
      <c r="E11" s="230">
        <v>6808</v>
      </c>
      <c r="F11" s="859">
        <v>6000</v>
      </c>
      <c r="G11" s="860">
        <v>1000</v>
      </c>
      <c r="H11" s="861">
        <v>40</v>
      </c>
      <c r="I11" s="100">
        <v>1</v>
      </c>
      <c r="J11" s="862">
        <f t="shared" si="0"/>
        <v>6</v>
      </c>
      <c r="K11" s="862">
        <f t="shared" si="1"/>
        <v>0.24</v>
      </c>
      <c r="L11" s="863">
        <f t="shared" si="2"/>
        <v>716.94039999999995</v>
      </c>
      <c r="M11" s="103">
        <f t="shared" si="3"/>
        <v>17923.509999999998</v>
      </c>
      <c r="N11" s="942">
        <v>17923.509999999998</v>
      </c>
      <c r="O11" s="65"/>
      <c r="P11" s="76"/>
      <c r="Q11" s="228"/>
      <c r="R11" s="993"/>
      <c r="T11" s="228"/>
    </row>
    <row r="12" spans="1:21" s="96" customFormat="1" ht="24.75" customHeight="1" x14ac:dyDescent="0.2">
      <c r="A12" s="1175"/>
      <c r="B12" s="1176"/>
      <c r="C12" s="1177"/>
      <c r="D12" s="1157"/>
      <c r="E12" s="230">
        <v>6809</v>
      </c>
      <c r="F12" s="859">
        <v>5000</v>
      </c>
      <c r="G12" s="860">
        <v>1000</v>
      </c>
      <c r="H12" s="861">
        <v>50</v>
      </c>
      <c r="I12" s="100">
        <v>1</v>
      </c>
      <c r="J12" s="862">
        <f t="shared" si="0"/>
        <v>5</v>
      </c>
      <c r="K12" s="862">
        <f t="shared" si="1"/>
        <v>0.25</v>
      </c>
      <c r="L12" s="863">
        <f t="shared" si="2"/>
        <v>877.56349999999998</v>
      </c>
      <c r="M12" s="103">
        <f t="shared" si="3"/>
        <v>17551.27</v>
      </c>
      <c r="N12" s="942">
        <v>17551.27</v>
      </c>
      <c r="O12" s="65"/>
      <c r="P12" s="76"/>
      <c r="Q12" s="228"/>
      <c r="R12" s="993"/>
      <c r="T12" s="228"/>
    </row>
    <row r="13" spans="1:21" s="236" customFormat="1" ht="24.75" customHeight="1" x14ac:dyDescent="0.2">
      <c r="A13" s="1168" t="s">
        <v>215</v>
      </c>
      <c r="B13" s="1169"/>
      <c r="C13" s="1170"/>
      <c r="D13" s="1156" t="s">
        <v>216</v>
      </c>
      <c r="E13" s="227">
        <v>6336</v>
      </c>
      <c r="F13" s="853">
        <v>5000</v>
      </c>
      <c r="G13" s="854">
        <v>1000</v>
      </c>
      <c r="H13" s="855">
        <v>40</v>
      </c>
      <c r="I13" s="856">
        <v>1</v>
      </c>
      <c r="J13" s="857">
        <f t="shared" si="0"/>
        <v>5</v>
      </c>
      <c r="K13" s="857">
        <f t="shared" si="1"/>
        <v>0.2</v>
      </c>
      <c r="L13" s="864">
        <f t="shared" si="2"/>
        <v>563.49</v>
      </c>
      <c r="M13" s="864">
        <f t="shared" si="3"/>
        <v>14087.25</v>
      </c>
      <c r="N13" s="990">
        <v>14087.25</v>
      </c>
      <c r="O13" s="65"/>
      <c r="P13" s="76"/>
      <c r="Q13" s="229"/>
      <c r="R13" s="993"/>
      <c r="S13" s="228"/>
      <c r="T13" s="96"/>
      <c r="U13" s="228"/>
    </row>
    <row r="14" spans="1:21" s="236" customFormat="1" ht="24.75" customHeight="1" x14ac:dyDescent="0.2">
      <c r="A14" s="1171"/>
      <c r="B14" s="1172"/>
      <c r="C14" s="1173"/>
      <c r="D14" s="1174"/>
      <c r="E14" s="230">
        <v>6337</v>
      </c>
      <c r="F14" s="859">
        <v>4000</v>
      </c>
      <c r="G14" s="860">
        <v>1000</v>
      </c>
      <c r="H14" s="861">
        <v>50</v>
      </c>
      <c r="I14" s="865">
        <v>1</v>
      </c>
      <c r="J14" s="862">
        <f t="shared" si="0"/>
        <v>4</v>
      </c>
      <c r="K14" s="862">
        <f t="shared" si="1"/>
        <v>0.2</v>
      </c>
      <c r="L14" s="866">
        <f>M14/(1000/H14)</f>
        <v>658.85</v>
      </c>
      <c r="M14" s="1049">
        <f t="shared" si="3"/>
        <v>13177</v>
      </c>
      <c r="N14" s="991">
        <v>13177</v>
      </c>
      <c r="O14" s="65"/>
      <c r="P14" s="76"/>
      <c r="Q14" s="229"/>
      <c r="R14" s="993"/>
      <c r="S14" s="228"/>
      <c r="T14" s="96"/>
      <c r="U14" s="228"/>
    </row>
    <row r="15" spans="1:21" s="236" customFormat="1" ht="24.75" customHeight="1" x14ac:dyDescent="0.2">
      <c r="A15" s="1171"/>
      <c r="B15" s="1172"/>
      <c r="C15" s="1173"/>
      <c r="D15" s="1174"/>
      <c r="E15" s="230">
        <v>6338</v>
      </c>
      <c r="F15" s="859">
        <v>4000</v>
      </c>
      <c r="G15" s="860">
        <v>1000</v>
      </c>
      <c r="H15" s="861">
        <v>60</v>
      </c>
      <c r="I15" s="865">
        <v>1</v>
      </c>
      <c r="J15" s="862">
        <f t="shared" si="0"/>
        <v>4</v>
      </c>
      <c r="K15" s="862">
        <f t="shared" si="1"/>
        <v>0.24</v>
      </c>
      <c r="L15" s="867">
        <f t="shared" si="2"/>
        <v>1008.8298</v>
      </c>
      <c r="M15" s="1049">
        <f t="shared" si="3"/>
        <v>16813.830000000002</v>
      </c>
      <c r="N15" s="991">
        <v>16813.830000000002</v>
      </c>
      <c r="O15" s="65"/>
      <c r="P15" s="76"/>
      <c r="Q15" s="229"/>
      <c r="R15" s="993"/>
      <c r="S15" s="228"/>
      <c r="T15" s="96"/>
      <c r="U15" s="228"/>
    </row>
    <row r="16" spans="1:21" s="236" customFormat="1" ht="24.75" customHeight="1" x14ac:dyDescent="0.2">
      <c r="A16" s="1168" t="s">
        <v>254</v>
      </c>
      <c r="B16" s="1169"/>
      <c r="C16" s="1170"/>
      <c r="D16" s="1156" t="s">
        <v>217</v>
      </c>
      <c r="E16" s="227">
        <v>64675</v>
      </c>
      <c r="F16" s="853">
        <v>10000</v>
      </c>
      <c r="G16" s="854">
        <v>1000</v>
      </c>
      <c r="H16" s="855">
        <v>20</v>
      </c>
      <c r="I16" s="856">
        <v>1</v>
      </c>
      <c r="J16" s="857">
        <f t="shared" ref="J16:J23" si="4">F16*G16*I16/1000000</f>
        <v>10</v>
      </c>
      <c r="K16" s="857">
        <f t="shared" ref="K16:K23" si="5">F16*G16*H16*I16/1000000000</f>
        <v>0.2</v>
      </c>
      <c r="L16" s="858">
        <f t="shared" si="2"/>
        <v>525.84280000000001</v>
      </c>
      <c r="M16" s="1028">
        <f t="shared" si="3"/>
        <v>26292.14</v>
      </c>
      <c r="N16" s="941">
        <v>26292.14</v>
      </c>
      <c r="O16" s="65"/>
      <c r="P16" s="76"/>
      <c r="Q16" s="229"/>
      <c r="R16" s="993"/>
      <c r="S16" s="228"/>
      <c r="T16" s="96"/>
      <c r="U16" s="228"/>
    </row>
    <row r="17" spans="1:21" s="236" customFormat="1" ht="24.75" customHeight="1" x14ac:dyDescent="0.2">
      <c r="A17" s="1171"/>
      <c r="B17" s="1172"/>
      <c r="C17" s="1173"/>
      <c r="D17" s="1174"/>
      <c r="E17" s="238"/>
      <c r="F17" s="859">
        <v>9000</v>
      </c>
      <c r="G17" s="860">
        <v>1000</v>
      </c>
      <c r="H17" s="861">
        <v>25</v>
      </c>
      <c r="I17" s="100">
        <v>1</v>
      </c>
      <c r="J17" s="862">
        <f t="shared" si="4"/>
        <v>9</v>
      </c>
      <c r="K17" s="862">
        <f t="shared" si="5"/>
        <v>0.22500000000000001</v>
      </c>
      <c r="L17" s="863">
        <f t="shared" si="2"/>
        <v>539.11</v>
      </c>
      <c r="M17" s="103">
        <f t="shared" si="3"/>
        <v>21564.400000000001</v>
      </c>
      <c r="N17" s="942">
        <v>21564.400000000001</v>
      </c>
      <c r="O17" s="65"/>
      <c r="P17" s="76"/>
      <c r="R17" s="993"/>
      <c r="S17" s="228"/>
      <c r="T17" s="96"/>
      <c r="U17" s="228"/>
    </row>
    <row r="18" spans="1:21" s="236" customFormat="1" ht="24.75" customHeight="1" x14ac:dyDescent="0.2">
      <c r="A18" s="1171"/>
      <c r="B18" s="1172"/>
      <c r="C18" s="1173"/>
      <c r="D18" s="1174"/>
      <c r="E18" s="230">
        <v>6807</v>
      </c>
      <c r="F18" s="859">
        <v>8000</v>
      </c>
      <c r="G18" s="860">
        <v>1000</v>
      </c>
      <c r="H18" s="861">
        <v>30</v>
      </c>
      <c r="I18" s="100">
        <v>1</v>
      </c>
      <c r="J18" s="862">
        <f t="shared" si="4"/>
        <v>8</v>
      </c>
      <c r="K18" s="862">
        <f t="shared" si="5"/>
        <v>0.24</v>
      </c>
      <c r="L18" s="863">
        <f t="shared" si="2"/>
        <v>552.22410000000002</v>
      </c>
      <c r="M18" s="103">
        <f t="shared" si="3"/>
        <v>18407.47</v>
      </c>
      <c r="N18" s="942">
        <v>18407.47</v>
      </c>
      <c r="O18" s="65"/>
      <c r="P18" s="76"/>
      <c r="Q18" s="229"/>
      <c r="R18" s="993"/>
      <c r="S18" s="228"/>
      <c r="T18" s="96"/>
      <c r="U18" s="228"/>
    </row>
    <row r="19" spans="1:21" s="236" customFormat="1" ht="24.75" customHeight="1" x14ac:dyDescent="0.2">
      <c r="A19" s="1171"/>
      <c r="B19" s="1172"/>
      <c r="C19" s="1173"/>
      <c r="D19" s="1174"/>
      <c r="E19" s="230">
        <v>6808</v>
      </c>
      <c r="F19" s="859">
        <v>6000</v>
      </c>
      <c r="G19" s="860">
        <v>1000</v>
      </c>
      <c r="H19" s="861">
        <v>40</v>
      </c>
      <c r="I19" s="100">
        <v>1</v>
      </c>
      <c r="J19" s="862">
        <f t="shared" si="4"/>
        <v>6</v>
      </c>
      <c r="K19" s="862">
        <f t="shared" si="5"/>
        <v>0.24</v>
      </c>
      <c r="L19" s="863">
        <f t="shared" si="2"/>
        <v>651.74120000000005</v>
      </c>
      <c r="M19" s="103">
        <f t="shared" si="3"/>
        <v>16293.53</v>
      </c>
      <c r="N19" s="942">
        <v>16293.53</v>
      </c>
      <c r="O19" s="65"/>
      <c r="P19" s="76"/>
      <c r="Q19" s="229"/>
      <c r="R19" s="993"/>
      <c r="S19" s="228"/>
      <c r="T19" s="96"/>
      <c r="U19" s="228"/>
    </row>
    <row r="20" spans="1:21" s="236" customFormat="1" ht="24.75" customHeight="1" x14ac:dyDescent="0.2">
      <c r="A20" s="1171"/>
      <c r="B20" s="1172"/>
      <c r="C20" s="1173"/>
      <c r="D20" s="1174"/>
      <c r="E20" s="230">
        <v>6809</v>
      </c>
      <c r="F20" s="859">
        <v>5000</v>
      </c>
      <c r="G20" s="860">
        <v>1000</v>
      </c>
      <c r="H20" s="861">
        <v>50</v>
      </c>
      <c r="I20" s="100">
        <v>1</v>
      </c>
      <c r="J20" s="862">
        <f t="shared" si="4"/>
        <v>5</v>
      </c>
      <c r="K20" s="862">
        <f t="shared" si="5"/>
        <v>0.25</v>
      </c>
      <c r="L20" s="863">
        <f t="shared" si="2"/>
        <v>797.75049999999999</v>
      </c>
      <c r="M20" s="103">
        <f t="shared" si="3"/>
        <v>15955.01</v>
      </c>
      <c r="N20" s="942">
        <v>15955.01</v>
      </c>
      <c r="O20" s="65"/>
      <c r="P20" s="76"/>
      <c r="Q20" s="229"/>
      <c r="R20" s="993"/>
      <c r="S20" s="228"/>
      <c r="T20" s="96"/>
      <c r="U20" s="228"/>
    </row>
    <row r="21" spans="1:21" s="236" customFormat="1" ht="24.75" customHeight="1" x14ac:dyDescent="0.2">
      <c r="A21" s="1171"/>
      <c r="B21" s="1172"/>
      <c r="C21" s="1173"/>
      <c r="D21" s="1174"/>
      <c r="E21" s="230">
        <v>6810</v>
      </c>
      <c r="F21" s="859">
        <v>4000</v>
      </c>
      <c r="G21" s="860">
        <v>1000</v>
      </c>
      <c r="H21" s="861">
        <v>60</v>
      </c>
      <c r="I21" s="100">
        <v>1</v>
      </c>
      <c r="J21" s="862">
        <f t="shared" si="4"/>
        <v>4</v>
      </c>
      <c r="K21" s="862">
        <f t="shared" si="5"/>
        <v>0.24</v>
      </c>
      <c r="L21" s="863">
        <f t="shared" si="2"/>
        <v>960.90359999999987</v>
      </c>
      <c r="M21" s="103">
        <f t="shared" si="3"/>
        <v>16015.06</v>
      </c>
      <c r="N21" s="942">
        <v>16015.06</v>
      </c>
      <c r="O21" s="65"/>
      <c r="P21" s="76"/>
      <c r="Q21" s="229"/>
      <c r="R21" s="993"/>
      <c r="S21" s="228"/>
      <c r="T21" s="96"/>
      <c r="U21" s="228"/>
    </row>
    <row r="22" spans="1:21" s="236" customFormat="1" ht="24.75" customHeight="1" x14ac:dyDescent="0.2">
      <c r="A22" s="1171"/>
      <c r="B22" s="1172"/>
      <c r="C22" s="1173"/>
      <c r="D22" s="1174"/>
      <c r="E22" s="230">
        <v>6811</v>
      </c>
      <c r="F22" s="859">
        <v>3000</v>
      </c>
      <c r="G22" s="860">
        <v>1000</v>
      </c>
      <c r="H22" s="861">
        <v>80</v>
      </c>
      <c r="I22" s="100">
        <v>1</v>
      </c>
      <c r="J22" s="862">
        <f t="shared" si="4"/>
        <v>3</v>
      </c>
      <c r="K22" s="862">
        <f t="shared" si="5"/>
        <v>0.24</v>
      </c>
      <c r="L22" s="863">
        <f t="shared" si="2"/>
        <v>1064.6351999999999</v>
      </c>
      <c r="M22" s="103">
        <f t="shared" si="3"/>
        <v>13307.94</v>
      </c>
      <c r="N22" s="942">
        <v>13307.94</v>
      </c>
      <c r="O22" s="65"/>
      <c r="P22" s="76"/>
      <c r="Q22" s="229"/>
      <c r="R22" s="993"/>
      <c r="S22" s="228"/>
      <c r="T22" s="96"/>
      <c r="U22" s="228"/>
    </row>
    <row r="23" spans="1:21" s="236" customFormat="1" ht="24.75" customHeight="1" x14ac:dyDescent="0.2">
      <c r="A23" s="1175"/>
      <c r="B23" s="1176"/>
      <c r="C23" s="1177"/>
      <c r="D23" s="1157"/>
      <c r="E23" s="201">
        <v>6812</v>
      </c>
      <c r="F23" s="193">
        <v>2500</v>
      </c>
      <c r="G23" s="194">
        <v>1000</v>
      </c>
      <c r="H23" s="239">
        <v>100</v>
      </c>
      <c r="I23" s="240">
        <v>1</v>
      </c>
      <c r="J23" s="195">
        <f t="shared" si="4"/>
        <v>2.5</v>
      </c>
      <c r="K23" s="195">
        <f t="shared" si="5"/>
        <v>0.25</v>
      </c>
      <c r="L23" s="241">
        <f t="shared" si="2"/>
        <v>1238.242</v>
      </c>
      <c r="M23" s="1029">
        <f>N23*(100%-$M$6)</f>
        <v>12382.42</v>
      </c>
      <c r="N23" s="943">
        <v>12382.42</v>
      </c>
      <c r="O23" s="65"/>
      <c r="P23" s="76"/>
      <c r="Q23" s="229"/>
      <c r="R23" s="993"/>
      <c r="S23" s="228"/>
      <c r="T23" s="96"/>
      <c r="U23" s="228"/>
    </row>
    <row r="24" spans="1:21" ht="14.1" customHeight="1" x14ac:dyDescent="0.2">
      <c r="A24" s="242"/>
      <c r="B24" s="242"/>
      <c r="C24" s="242"/>
      <c r="D24" s="243"/>
      <c r="E24" s="243"/>
      <c r="F24" s="244"/>
      <c r="G24" s="244"/>
      <c r="H24" s="245"/>
      <c r="I24" s="244"/>
      <c r="J24" s="246"/>
      <c r="K24" s="246"/>
      <c r="L24" s="247"/>
      <c r="M24" s="64"/>
      <c r="N24" s="248"/>
      <c r="P24" s="228"/>
      <c r="Q24" s="229"/>
      <c r="R24" s="994"/>
      <c r="S24" s="228"/>
      <c r="T24" s="96"/>
      <c r="U24" s="228"/>
    </row>
    <row r="25" spans="1:21" ht="14.1" customHeight="1" x14ac:dyDescent="0.2">
      <c r="A25" s="249"/>
      <c r="B25" s="250"/>
      <c r="C25" s="250"/>
      <c r="D25" s="251"/>
      <c r="E25" s="250"/>
      <c r="F25" s="252"/>
      <c r="G25" s="252"/>
      <c r="H25" s="253"/>
      <c r="I25" s="252"/>
      <c r="J25" s="254"/>
      <c r="K25" s="254"/>
      <c r="L25" s="255"/>
      <c r="M25" s="255"/>
      <c r="N25" s="255"/>
      <c r="P25" s="228"/>
      <c r="Q25" s="229"/>
      <c r="R25" s="994"/>
      <c r="S25" s="228"/>
      <c r="T25" s="96"/>
      <c r="U25" s="228"/>
    </row>
    <row r="26" spans="1:21" ht="14.1" customHeight="1" x14ac:dyDescent="0.2">
      <c r="A26" s="256" t="s">
        <v>21</v>
      </c>
      <c r="B26" s="256"/>
      <c r="C26" s="256"/>
      <c r="D26" s="256"/>
      <c r="E26" s="256"/>
      <c r="F26" s="256"/>
      <c r="G26" s="256"/>
      <c r="H26" s="256"/>
      <c r="I26" s="256"/>
      <c r="J26" s="212"/>
      <c r="K26" s="212" t="s">
        <v>22</v>
      </c>
      <c r="L26" s="213"/>
      <c r="M26" s="213"/>
      <c r="P26" s="228"/>
      <c r="Q26" s="229"/>
      <c r="R26" s="994"/>
      <c r="S26" s="228"/>
      <c r="T26" s="96"/>
      <c r="U26" s="228"/>
    </row>
    <row r="27" spans="1:21" ht="28.5" customHeight="1" x14ac:dyDescent="0.2">
      <c r="A27" s="1117" t="s">
        <v>259</v>
      </c>
      <c r="B27" s="1117"/>
      <c r="C27" s="1117"/>
      <c r="D27" s="1117"/>
      <c r="E27" s="1117"/>
      <c r="F27" s="1117"/>
      <c r="G27" s="1117"/>
      <c r="H27" s="1117"/>
      <c r="I27" s="1117"/>
      <c r="J27" s="1117"/>
      <c r="K27" s="213" t="s">
        <v>24</v>
      </c>
      <c r="L27" s="259"/>
      <c r="M27" s="259"/>
    </row>
    <row r="28" spans="1:21" ht="14.1" customHeight="1" x14ac:dyDescent="0.2">
      <c r="A28" s="1166" t="s">
        <v>23</v>
      </c>
      <c r="B28" s="1166"/>
      <c r="C28" s="1166"/>
      <c r="D28" s="1166"/>
      <c r="E28" s="1166"/>
      <c r="F28" s="1166"/>
      <c r="G28" s="1166"/>
      <c r="H28" s="1166"/>
      <c r="I28" s="1166"/>
      <c r="J28" s="1166"/>
      <c r="K28" s="213" t="s">
        <v>26</v>
      </c>
      <c r="L28" s="213"/>
      <c r="M28" s="213"/>
    </row>
    <row r="29" spans="1:21" ht="14.1" customHeight="1" x14ac:dyDescent="0.2">
      <c r="A29" s="1166" t="s">
        <v>25</v>
      </c>
      <c r="B29" s="1166"/>
      <c r="C29" s="1166"/>
      <c r="D29" s="1166"/>
      <c r="E29" s="1166"/>
      <c r="F29" s="1166"/>
      <c r="G29" s="1166"/>
      <c r="H29" s="1166"/>
      <c r="I29" s="1166"/>
      <c r="J29" s="1166"/>
      <c r="K29" s="213" t="s">
        <v>28</v>
      </c>
      <c r="L29" s="213"/>
      <c r="M29" s="213"/>
    </row>
    <row r="30" spans="1:21" ht="14.1" customHeight="1" x14ac:dyDescent="0.2">
      <c r="A30" s="1117" t="s">
        <v>27</v>
      </c>
      <c r="B30" s="1117"/>
      <c r="C30" s="1117"/>
      <c r="D30" s="1117"/>
      <c r="E30" s="1117"/>
      <c r="F30" s="1117"/>
      <c r="G30" s="1117"/>
      <c r="H30" s="1117"/>
      <c r="I30" s="1117"/>
      <c r="J30" s="1117"/>
      <c r="K30" s="257" t="s">
        <v>29</v>
      </c>
      <c r="L30" s="213"/>
      <c r="M30" s="213"/>
    </row>
    <row r="31" spans="1:21" s="258" customFormat="1" ht="14.1" customHeight="1" x14ac:dyDescent="0.2">
      <c r="A31" s="1167" t="s">
        <v>218</v>
      </c>
      <c r="B31" s="1167"/>
      <c r="C31" s="1167"/>
      <c r="D31" s="1167"/>
      <c r="E31" s="1167"/>
      <c r="F31" s="1167"/>
      <c r="G31" s="1167"/>
      <c r="H31" s="1167"/>
      <c r="I31" s="1167"/>
      <c r="J31" s="1167"/>
      <c r="K31" s="213" t="s">
        <v>30</v>
      </c>
      <c r="L31" s="257"/>
      <c r="M31" s="257"/>
      <c r="O31" s="65"/>
      <c r="P31" s="65"/>
      <c r="Q31" s="65"/>
      <c r="R31" s="969"/>
    </row>
    <row r="32" spans="1:21" s="121" customFormat="1" ht="14.1" customHeight="1" x14ac:dyDescent="0.2">
      <c r="A32" s="1165" t="s">
        <v>257</v>
      </c>
      <c r="B32" s="1165"/>
      <c r="C32" s="1165"/>
      <c r="D32" s="1165"/>
      <c r="E32" s="1165"/>
      <c r="F32" s="1165"/>
      <c r="G32" s="1165"/>
      <c r="H32" s="1165"/>
      <c r="I32" s="1165"/>
      <c r="J32" s="1165"/>
      <c r="L32" s="213"/>
      <c r="M32" s="213"/>
      <c r="O32" s="66"/>
      <c r="P32" s="66"/>
      <c r="Q32" s="66"/>
      <c r="R32" s="968"/>
    </row>
    <row r="33" spans="1:18" s="121" customFormat="1" x14ac:dyDescent="0.2">
      <c r="A33" s="216"/>
      <c r="B33" s="66"/>
      <c r="C33" s="66"/>
      <c r="D33" s="66"/>
      <c r="E33" s="119"/>
      <c r="F33" s="66"/>
      <c r="G33" s="66"/>
      <c r="H33" s="66"/>
      <c r="I33" s="66"/>
      <c r="J33" s="76"/>
      <c r="K33" s="76"/>
      <c r="L33" s="76"/>
      <c r="M33" s="76"/>
      <c r="O33" s="66"/>
      <c r="P33" s="66"/>
      <c r="Q33" s="66"/>
      <c r="R33" s="968"/>
    </row>
  </sheetData>
  <sheetProtection formatCells="0" formatColumns="0" formatRows="0"/>
  <mergeCells count="23">
    <mergeCell ref="A1:M1"/>
    <mergeCell ref="A2:N2"/>
    <mergeCell ref="A3:N3"/>
    <mergeCell ref="A4:N4"/>
    <mergeCell ref="A7:C8"/>
    <mergeCell ref="D7:D8"/>
    <mergeCell ref="F7:H7"/>
    <mergeCell ref="I7:I8"/>
    <mergeCell ref="J7:J8"/>
    <mergeCell ref="K7:K8"/>
    <mergeCell ref="A32:J32"/>
    <mergeCell ref="A29:J29"/>
    <mergeCell ref="A30:J30"/>
    <mergeCell ref="A31:J31"/>
    <mergeCell ref="L7:M7"/>
    <mergeCell ref="A13:C15"/>
    <mergeCell ref="D13:D15"/>
    <mergeCell ref="A16:C23"/>
    <mergeCell ref="D16:D23"/>
    <mergeCell ref="A28:J28"/>
    <mergeCell ref="A9:C12"/>
    <mergeCell ref="D9:D12"/>
    <mergeCell ref="A27:J27"/>
  </mergeCells>
  <printOptions horizontalCentered="1"/>
  <pageMargins left="0.78740157480314965" right="0.78740157480314965" top="0.62992125984251968" bottom="0.59055118110236227" header="0.51181102362204722" footer="0.51181102362204722"/>
  <pageSetup paperSize="9" scale="75" orientation="landscape" r:id="rId1"/>
  <headerFooter alignWithMargins="0"/>
  <rowBreaks count="1" manualBreakCount="1">
    <brk id="12" max="16383" man="1"/>
  </rowBreaks>
  <ignoredErrors>
    <ignoredError sqref="L10:L17 L18:L2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  <pageSetUpPr fitToPage="1"/>
  </sheetPr>
  <dimension ref="A1:DS64"/>
  <sheetViews>
    <sheetView showGridLines="0" view="pageBreakPreview" zoomScale="70" zoomScaleNormal="85" zoomScaleSheetLayoutView="70" workbookViewId="0">
      <pane xSplit="1" ySplit="8" topLeftCell="B9" activePane="bottomRight" state="frozen"/>
      <selection activeCell="V110" sqref="V110"/>
      <selection pane="topRight" activeCell="V110" sqref="V110"/>
      <selection pane="bottomLeft" activeCell="V110" sqref="V110"/>
      <selection pane="bottomRight" sqref="A1:AD1"/>
    </sheetView>
  </sheetViews>
  <sheetFormatPr defaultRowHeight="15.75" x14ac:dyDescent="0.25"/>
  <cols>
    <col min="1" max="1" width="11.7109375" style="299" customWidth="1"/>
    <col min="2" max="3" width="9.7109375" style="299" customWidth="1"/>
    <col min="4" max="4" width="5.7109375" style="314" customWidth="1"/>
    <col min="5" max="6" width="10.7109375" style="314" customWidth="1"/>
    <col min="7" max="7" width="5.7109375" style="314" customWidth="1"/>
    <col min="8" max="8" width="9.7109375" style="299" customWidth="1"/>
    <col min="9" max="9" width="9.7109375" style="315" customWidth="1"/>
    <col min="10" max="10" width="5.7109375" style="316" customWidth="1"/>
    <col min="11" max="11" width="9.7109375" style="278" customWidth="1"/>
    <col min="12" max="12" width="9.7109375" style="315" customWidth="1"/>
    <col min="13" max="13" width="5.7109375" style="316" customWidth="1"/>
    <col min="14" max="14" width="9.7109375" style="278" customWidth="1"/>
    <col min="15" max="15" width="9.7109375" style="315" customWidth="1"/>
    <col min="16" max="16" width="5.7109375" style="316" customWidth="1"/>
    <col min="17" max="17" width="9.7109375" style="278" customWidth="1"/>
    <col min="18" max="18" width="9.7109375" style="315" customWidth="1"/>
    <col min="19" max="19" width="5.7109375" style="316" customWidth="1"/>
    <col min="20" max="21" width="9.7109375" style="278" customWidth="1"/>
    <col min="22" max="22" width="5.7109375" style="316" customWidth="1"/>
    <col min="23" max="23" width="9.7109375" style="278" customWidth="1"/>
    <col min="24" max="24" width="10.85546875" style="278" customWidth="1"/>
    <col min="25" max="25" width="5.7109375" style="316" customWidth="1"/>
    <col min="26" max="26" width="9.7109375" style="278" customWidth="1"/>
    <col min="27" max="27" width="10.5703125" style="278" customWidth="1"/>
    <col min="28" max="28" width="5.7109375" style="316" customWidth="1"/>
    <col min="29" max="29" width="9.7109375" style="315" customWidth="1"/>
    <col min="30" max="30" width="10.5703125" style="278" customWidth="1"/>
    <col min="31" max="31" width="5.7109375" style="278" customWidth="1"/>
    <col min="32" max="32" width="11.42578125" style="277" hidden="1" customWidth="1"/>
    <col min="33" max="33" width="10.42578125" style="303" hidden="1" customWidth="1"/>
    <col min="34" max="62" width="7.7109375" style="277" hidden="1" customWidth="1"/>
    <col min="63" max="63" width="9.140625" style="277" customWidth="1"/>
    <col min="64" max="92" width="7.7109375" style="277" customWidth="1"/>
    <col min="93" max="93" width="9.140625" style="278"/>
    <col min="94" max="94" width="10.42578125" style="303" customWidth="1"/>
    <col min="95" max="123" width="7.7109375" style="277" customWidth="1"/>
    <col min="124" max="16384" width="9.140625" style="278"/>
  </cols>
  <sheetData>
    <row r="1" spans="1:123" s="27" customFormat="1" ht="15.95" customHeight="1" x14ac:dyDescent="0.2">
      <c r="A1" s="1187" t="s">
        <v>0</v>
      </c>
      <c r="B1" s="1187"/>
      <c r="C1" s="1187"/>
      <c r="D1" s="1187"/>
      <c r="E1" s="1187"/>
      <c r="F1" s="1187"/>
      <c r="G1" s="1187"/>
      <c r="H1" s="1187"/>
      <c r="I1" s="1188"/>
      <c r="J1" s="1188"/>
      <c r="K1" s="1188"/>
      <c r="L1" s="1188"/>
      <c r="M1" s="1188"/>
      <c r="N1" s="1188"/>
      <c r="O1" s="1188"/>
      <c r="P1" s="1188"/>
      <c r="Q1" s="1188"/>
      <c r="R1" s="1188"/>
      <c r="S1" s="1188"/>
      <c r="T1" s="1188"/>
      <c r="U1" s="1188"/>
      <c r="V1" s="1188"/>
      <c r="W1" s="1188"/>
      <c r="X1" s="1188"/>
      <c r="Y1" s="1188"/>
      <c r="Z1" s="1188"/>
      <c r="AA1" s="1188"/>
      <c r="AB1" s="1188"/>
      <c r="AC1" s="1188"/>
      <c r="AD1" s="1188"/>
      <c r="AE1" s="260"/>
      <c r="AF1" s="260"/>
      <c r="AG1" s="261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P1" s="261"/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  <c r="DD1" s="262"/>
      <c r="DE1" s="262"/>
      <c r="DF1" s="262"/>
      <c r="DG1" s="262"/>
      <c r="DH1" s="262"/>
      <c r="DI1" s="262"/>
      <c r="DJ1" s="262"/>
      <c r="DK1" s="262"/>
      <c r="DL1" s="262"/>
      <c r="DM1" s="262"/>
      <c r="DN1" s="262"/>
      <c r="DO1" s="262"/>
      <c r="DP1" s="262"/>
      <c r="DQ1" s="262"/>
      <c r="DR1" s="262"/>
      <c r="DS1" s="262"/>
    </row>
    <row r="2" spans="1:123" s="27" customFormat="1" ht="15.95" customHeight="1" x14ac:dyDescent="0.2">
      <c r="A2" s="1187" t="s">
        <v>1</v>
      </c>
      <c r="B2" s="1187"/>
      <c r="C2" s="1187"/>
      <c r="D2" s="1187"/>
      <c r="E2" s="1187"/>
      <c r="F2" s="1187"/>
      <c r="G2" s="1187"/>
      <c r="H2" s="1187"/>
      <c r="I2" s="1188"/>
      <c r="J2" s="1188"/>
      <c r="K2" s="1188"/>
      <c r="L2" s="1188"/>
      <c r="M2" s="1188"/>
      <c r="N2" s="1188"/>
      <c r="O2" s="1188"/>
      <c r="P2" s="1188"/>
      <c r="Q2" s="1188"/>
      <c r="R2" s="1188"/>
      <c r="S2" s="1188"/>
      <c r="T2" s="1188"/>
      <c r="U2" s="1188"/>
      <c r="V2" s="1188"/>
      <c r="W2" s="1188"/>
      <c r="X2" s="1188"/>
      <c r="Y2" s="1188"/>
      <c r="Z2" s="1188"/>
      <c r="AA2" s="1188"/>
      <c r="AB2" s="1188"/>
      <c r="AC2" s="1188"/>
      <c r="AD2" s="1188"/>
      <c r="AE2" s="260"/>
      <c r="AF2" s="260"/>
      <c r="AG2" s="261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P2" s="261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</row>
    <row r="3" spans="1:123" s="27" customFormat="1" ht="15.95" customHeight="1" x14ac:dyDescent="0.2">
      <c r="A3" s="1189">
        <f>'WM-ZHE'!A4:M4</f>
        <v>42370</v>
      </c>
      <c r="B3" s="1187"/>
      <c r="C3" s="1187"/>
      <c r="D3" s="1187"/>
      <c r="E3" s="1187"/>
      <c r="F3" s="1187"/>
      <c r="G3" s="1187"/>
      <c r="H3" s="1187"/>
      <c r="I3" s="1188"/>
      <c r="J3" s="1188"/>
      <c r="K3" s="1188"/>
      <c r="L3" s="1188"/>
      <c r="M3" s="1188"/>
      <c r="N3" s="1188"/>
      <c r="O3" s="1188"/>
      <c r="P3" s="1188"/>
      <c r="Q3" s="1188"/>
      <c r="R3" s="1188"/>
      <c r="S3" s="1188"/>
      <c r="T3" s="1188"/>
      <c r="U3" s="1188"/>
      <c r="V3" s="1188"/>
      <c r="W3" s="1188"/>
      <c r="X3" s="1188"/>
      <c r="Y3" s="1188"/>
      <c r="Z3" s="1188"/>
      <c r="AA3" s="1188"/>
      <c r="AB3" s="1188"/>
      <c r="AC3" s="1188"/>
      <c r="AD3" s="1188"/>
      <c r="AE3" s="260"/>
      <c r="AF3" s="260"/>
      <c r="AG3" s="261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P3" s="261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2"/>
      <c r="DE3" s="262"/>
      <c r="DF3" s="262"/>
      <c r="DG3" s="262"/>
      <c r="DH3" s="262"/>
      <c r="DI3" s="262"/>
      <c r="DJ3" s="262"/>
      <c r="DK3" s="262"/>
      <c r="DL3" s="262"/>
      <c r="DM3" s="262"/>
      <c r="DN3" s="262"/>
      <c r="DO3" s="262"/>
      <c r="DP3" s="262"/>
      <c r="DQ3" s="262"/>
      <c r="DR3" s="262"/>
      <c r="DS3" s="262"/>
    </row>
    <row r="4" spans="1:123" s="27" customFormat="1" ht="15.95" customHeight="1" x14ac:dyDescent="0.2">
      <c r="A4" s="1187" t="s">
        <v>2</v>
      </c>
      <c r="B4" s="1187"/>
      <c r="C4" s="1187"/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7"/>
      <c r="O4" s="1187"/>
      <c r="P4" s="1187"/>
      <c r="Q4" s="1187"/>
      <c r="R4" s="1187"/>
      <c r="S4" s="1187"/>
      <c r="T4" s="1187"/>
      <c r="U4" s="1187"/>
      <c r="V4" s="1187"/>
      <c r="W4" s="1187"/>
      <c r="X4" s="1187"/>
      <c r="Y4" s="1187"/>
      <c r="Z4" s="1187"/>
      <c r="AA4" s="1187"/>
      <c r="AB4" s="1187"/>
      <c r="AC4" s="1187"/>
      <c r="AD4" s="1187"/>
      <c r="AE4" s="263"/>
      <c r="AF4" s="263"/>
      <c r="AG4" s="261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P4" s="261"/>
      <c r="CQ4" s="262"/>
      <c r="CR4" s="262"/>
      <c r="CS4" s="262"/>
      <c r="CT4" s="262"/>
      <c r="CU4" s="262"/>
      <c r="CV4" s="262"/>
      <c r="CW4" s="262"/>
      <c r="CX4" s="262"/>
      <c r="CY4" s="262"/>
      <c r="CZ4" s="262"/>
      <c r="DA4" s="262"/>
      <c r="DB4" s="262"/>
      <c r="DC4" s="262"/>
      <c r="DD4" s="262"/>
      <c r="DE4" s="262"/>
      <c r="DF4" s="262"/>
      <c r="DG4" s="262"/>
      <c r="DH4" s="262"/>
      <c r="DI4" s="262"/>
      <c r="DJ4" s="262"/>
      <c r="DK4" s="262"/>
      <c r="DL4" s="262"/>
      <c r="DM4" s="262"/>
      <c r="DN4" s="262"/>
      <c r="DO4" s="262"/>
      <c r="DP4" s="262"/>
      <c r="DQ4" s="262"/>
      <c r="DR4" s="262"/>
      <c r="DS4" s="262"/>
    </row>
    <row r="5" spans="1:123" s="27" customFormat="1" ht="15.95" customHeight="1" x14ac:dyDescent="0.2">
      <c r="A5" s="1187" t="s">
        <v>197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  <c r="Q5" s="1187"/>
      <c r="R5" s="1187"/>
      <c r="S5" s="1187"/>
      <c r="T5" s="1187"/>
      <c r="U5" s="1187"/>
      <c r="V5" s="1187"/>
      <c r="W5" s="1187"/>
      <c r="X5" s="1187"/>
      <c r="Y5" s="1187"/>
      <c r="Z5" s="1187"/>
      <c r="AA5" s="1187"/>
      <c r="AB5" s="1187"/>
      <c r="AC5" s="1187"/>
      <c r="AD5" s="1187"/>
      <c r="AE5" s="263"/>
      <c r="AF5" s="263"/>
      <c r="AG5" s="261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P5" s="261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/>
      <c r="DO5" s="262"/>
      <c r="DP5" s="262"/>
      <c r="DQ5" s="262"/>
      <c r="DR5" s="262"/>
      <c r="DS5" s="262"/>
    </row>
    <row r="6" spans="1:123" s="271" customFormat="1" ht="15.95" customHeight="1" x14ac:dyDescent="0.2">
      <c r="A6" s="264"/>
      <c r="B6" s="264"/>
      <c r="C6" s="264"/>
      <c r="D6" s="265"/>
      <c r="E6" s="265"/>
      <c r="F6" s="265"/>
      <c r="G6" s="265"/>
      <c r="H6" s="264"/>
      <c r="I6" s="264"/>
      <c r="J6" s="265"/>
      <c r="K6" s="264"/>
      <c r="L6" s="264"/>
      <c r="M6" s="265"/>
      <c r="N6" s="264"/>
      <c r="O6" s="264"/>
      <c r="P6" s="265"/>
      <c r="Q6" s="264"/>
      <c r="R6" s="266"/>
      <c r="S6" s="267"/>
      <c r="T6" s="266"/>
      <c r="U6" s="266"/>
      <c r="V6" s="267"/>
      <c r="W6" s="266"/>
      <c r="X6" s="266"/>
      <c r="Y6" s="267"/>
      <c r="Z6" s="266"/>
      <c r="AA6" s="266"/>
      <c r="AB6" s="267"/>
      <c r="AC6" s="1193" t="s">
        <v>183</v>
      </c>
      <c r="AD6" s="1194"/>
      <c r="AE6" s="268">
        <v>0</v>
      </c>
      <c r="AF6" s="269"/>
      <c r="AG6" s="261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70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P6" s="261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  <c r="DE6" s="262"/>
      <c r="DF6" s="262"/>
      <c r="DG6" s="262"/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2"/>
    </row>
    <row r="7" spans="1:123" s="274" customFormat="1" ht="15.95" customHeight="1" x14ac:dyDescent="0.2">
      <c r="A7" s="1195" t="s">
        <v>41</v>
      </c>
      <c r="B7" s="1190" t="s">
        <v>187</v>
      </c>
      <c r="C7" s="1191"/>
      <c r="D7" s="1192"/>
      <c r="E7" s="1190" t="s">
        <v>167</v>
      </c>
      <c r="F7" s="1191"/>
      <c r="G7" s="1192"/>
      <c r="H7" s="1190" t="s">
        <v>42</v>
      </c>
      <c r="I7" s="1191"/>
      <c r="J7" s="1192"/>
      <c r="K7" s="1190" t="s">
        <v>43</v>
      </c>
      <c r="L7" s="1191"/>
      <c r="M7" s="1192"/>
      <c r="N7" s="1190" t="s">
        <v>44</v>
      </c>
      <c r="O7" s="1191"/>
      <c r="P7" s="1192"/>
      <c r="Q7" s="1190" t="s">
        <v>45</v>
      </c>
      <c r="R7" s="1191"/>
      <c r="S7" s="1192"/>
      <c r="T7" s="1190" t="s">
        <v>46</v>
      </c>
      <c r="U7" s="1191"/>
      <c r="V7" s="1192"/>
      <c r="W7" s="1190" t="s">
        <v>47</v>
      </c>
      <c r="X7" s="1191"/>
      <c r="Y7" s="1192"/>
      <c r="Z7" s="1190" t="s">
        <v>199</v>
      </c>
      <c r="AA7" s="1191"/>
      <c r="AB7" s="1192"/>
      <c r="AC7" s="1190" t="s">
        <v>200</v>
      </c>
      <c r="AD7" s="1191"/>
      <c r="AE7" s="1192"/>
      <c r="AF7" s="272"/>
      <c r="AG7" s="1184">
        <v>20</v>
      </c>
      <c r="AH7" s="1184"/>
      <c r="AI7" s="1184"/>
      <c r="AJ7" s="1184">
        <v>25</v>
      </c>
      <c r="AK7" s="1184"/>
      <c r="AL7" s="1184"/>
      <c r="AM7" s="1184">
        <v>30</v>
      </c>
      <c r="AN7" s="1184"/>
      <c r="AO7" s="1184"/>
      <c r="AP7" s="1184">
        <v>40</v>
      </c>
      <c r="AQ7" s="1184"/>
      <c r="AR7" s="1184"/>
      <c r="AS7" s="1184">
        <v>50</v>
      </c>
      <c r="AT7" s="1184"/>
      <c r="AU7" s="1184"/>
      <c r="AV7" s="1184">
        <v>60</v>
      </c>
      <c r="AW7" s="1184"/>
      <c r="AX7" s="1184"/>
      <c r="AY7" s="1184">
        <v>70</v>
      </c>
      <c r="AZ7" s="1184"/>
      <c r="BA7" s="1184"/>
      <c r="BB7" s="1184">
        <v>80</v>
      </c>
      <c r="BC7" s="1184"/>
      <c r="BD7" s="1184"/>
      <c r="BE7" s="1184">
        <v>90</v>
      </c>
      <c r="BF7" s="1184"/>
      <c r="BG7" s="1184"/>
      <c r="BH7" s="1184">
        <v>100</v>
      </c>
      <c r="BI7" s="1184"/>
      <c r="BJ7" s="1184"/>
      <c r="BK7" s="273"/>
      <c r="BL7" s="1023"/>
      <c r="BM7" s="1023"/>
      <c r="BN7" s="1184"/>
      <c r="BO7" s="1184"/>
      <c r="BP7" s="1184"/>
      <c r="BQ7" s="1184"/>
      <c r="BR7" s="1184"/>
      <c r="BS7" s="1184"/>
      <c r="BT7" s="1184"/>
      <c r="BU7" s="1184"/>
      <c r="BV7" s="1184"/>
      <c r="BW7" s="1184"/>
      <c r="BX7" s="1184"/>
      <c r="BY7" s="1184"/>
      <c r="BZ7" s="1184"/>
      <c r="CA7" s="1184"/>
      <c r="CB7" s="1184"/>
      <c r="CC7" s="1184"/>
      <c r="CD7" s="1184"/>
      <c r="CE7" s="1184"/>
      <c r="CF7" s="1184"/>
      <c r="CG7" s="1184"/>
      <c r="CH7" s="1184"/>
      <c r="CI7" s="1184"/>
      <c r="CJ7" s="1184"/>
      <c r="CK7" s="1184"/>
      <c r="CL7" s="1184"/>
      <c r="CM7" s="1184"/>
      <c r="CN7" s="1184"/>
      <c r="CP7" s="1184"/>
      <c r="CQ7" s="1184"/>
      <c r="CR7" s="1184"/>
      <c r="CS7" s="1184"/>
      <c r="CT7" s="1184"/>
      <c r="CU7" s="1184"/>
      <c r="CV7" s="1184"/>
      <c r="CW7" s="1184"/>
      <c r="CX7" s="1184"/>
      <c r="CY7" s="1184"/>
      <c r="CZ7" s="1184"/>
      <c r="DA7" s="1184"/>
      <c r="DB7" s="1184"/>
      <c r="DC7" s="1184"/>
      <c r="DD7" s="1184"/>
      <c r="DE7" s="1184"/>
      <c r="DF7" s="1184"/>
      <c r="DG7" s="1184"/>
      <c r="DH7" s="1184"/>
      <c r="DI7" s="1184"/>
      <c r="DJ7" s="1184"/>
      <c r="DK7" s="1184"/>
      <c r="DL7" s="1184"/>
      <c r="DM7" s="1184"/>
      <c r="DN7" s="1184"/>
      <c r="DO7" s="1184"/>
      <c r="DP7" s="1184"/>
      <c r="DQ7" s="1184"/>
      <c r="DR7" s="1184"/>
      <c r="DS7" s="1184"/>
    </row>
    <row r="8" spans="1:123" ht="66.95" customHeight="1" x14ac:dyDescent="0.25">
      <c r="A8" s="1196"/>
      <c r="B8" s="275" t="s">
        <v>193</v>
      </c>
      <c r="C8" s="275" t="s">
        <v>194</v>
      </c>
      <c r="D8" s="327" t="s">
        <v>201</v>
      </c>
      <c r="E8" s="327" t="s">
        <v>193</v>
      </c>
      <c r="F8" s="327" t="s">
        <v>194</v>
      </c>
      <c r="G8" s="327" t="s">
        <v>201</v>
      </c>
      <c r="H8" s="275" t="s">
        <v>193</v>
      </c>
      <c r="I8" s="275" t="s">
        <v>194</v>
      </c>
      <c r="J8" s="327" t="s">
        <v>201</v>
      </c>
      <c r="K8" s="275" t="s">
        <v>193</v>
      </c>
      <c r="L8" s="275" t="s">
        <v>194</v>
      </c>
      <c r="M8" s="327" t="s">
        <v>201</v>
      </c>
      <c r="N8" s="275" t="s">
        <v>193</v>
      </c>
      <c r="O8" s="275" t="s">
        <v>194</v>
      </c>
      <c r="P8" s="327" t="s">
        <v>201</v>
      </c>
      <c r="Q8" s="275" t="s">
        <v>193</v>
      </c>
      <c r="R8" s="275" t="s">
        <v>194</v>
      </c>
      <c r="S8" s="327" t="s">
        <v>201</v>
      </c>
      <c r="T8" s="275" t="s">
        <v>193</v>
      </c>
      <c r="U8" s="275" t="s">
        <v>194</v>
      </c>
      <c r="V8" s="327" t="s">
        <v>201</v>
      </c>
      <c r="W8" s="275" t="s">
        <v>193</v>
      </c>
      <c r="X8" s="275" t="s">
        <v>194</v>
      </c>
      <c r="Y8" s="327" t="s">
        <v>201</v>
      </c>
      <c r="Z8" s="275" t="s">
        <v>193</v>
      </c>
      <c r="AA8" s="275" t="s">
        <v>194</v>
      </c>
      <c r="AB8" s="327" t="s">
        <v>201</v>
      </c>
      <c r="AC8" s="275" t="s">
        <v>193</v>
      </c>
      <c r="AD8" s="275" t="s">
        <v>194</v>
      </c>
      <c r="AE8" s="327" t="s">
        <v>201</v>
      </c>
      <c r="AF8" s="272"/>
      <c r="AG8" s="272" t="s">
        <v>193</v>
      </c>
      <c r="AH8" s="272" t="s">
        <v>194</v>
      </c>
      <c r="AI8" s="272" t="s">
        <v>49</v>
      </c>
      <c r="AJ8" s="276" t="s">
        <v>193</v>
      </c>
      <c r="AK8" s="276" t="s">
        <v>194</v>
      </c>
      <c r="AL8" s="272" t="s">
        <v>49</v>
      </c>
      <c r="AM8" s="276" t="s">
        <v>193</v>
      </c>
      <c r="AN8" s="276" t="s">
        <v>194</v>
      </c>
      <c r="AO8" s="272" t="s">
        <v>49</v>
      </c>
      <c r="AP8" s="276" t="s">
        <v>193</v>
      </c>
      <c r="AQ8" s="276" t="s">
        <v>194</v>
      </c>
      <c r="AR8" s="272" t="s">
        <v>49</v>
      </c>
      <c r="AS8" s="276" t="s">
        <v>193</v>
      </c>
      <c r="AT8" s="276" t="s">
        <v>194</v>
      </c>
      <c r="AU8" s="272" t="s">
        <v>49</v>
      </c>
      <c r="AV8" s="276" t="s">
        <v>193</v>
      </c>
      <c r="AW8" s="276" t="s">
        <v>194</v>
      </c>
      <c r="AX8" s="272" t="s">
        <v>49</v>
      </c>
      <c r="AY8" s="276" t="s">
        <v>193</v>
      </c>
      <c r="AZ8" s="276" t="s">
        <v>194</v>
      </c>
      <c r="BA8" s="272" t="s">
        <v>49</v>
      </c>
      <c r="BB8" s="276" t="s">
        <v>193</v>
      </c>
      <c r="BC8" s="276" t="s">
        <v>194</v>
      </c>
      <c r="BD8" s="272" t="s">
        <v>49</v>
      </c>
      <c r="BE8" s="276" t="s">
        <v>193</v>
      </c>
      <c r="BF8" s="276" t="s">
        <v>194</v>
      </c>
      <c r="BG8" s="272" t="s">
        <v>49</v>
      </c>
      <c r="BH8" s="272" t="s">
        <v>193</v>
      </c>
      <c r="BI8" s="272" t="s">
        <v>194</v>
      </c>
      <c r="BJ8" s="272" t="s">
        <v>49</v>
      </c>
      <c r="BL8" s="939"/>
      <c r="BM8" s="939"/>
      <c r="BN8" s="276"/>
      <c r="BO8" s="276"/>
      <c r="BP8" s="939"/>
      <c r="BQ8" s="276"/>
      <c r="BR8" s="276"/>
      <c r="BS8" s="939"/>
      <c r="BT8" s="276"/>
      <c r="BU8" s="276"/>
      <c r="BV8" s="939"/>
      <c r="BW8" s="276"/>
      <c r="BX8" s="276"/>
      <c r="BY8" s="939"/>
      <c r="BZ8" s="276"/>
      <c r="CA8" s="276"/>
      <c r="CB8" s="939"/>
      <c r="CC8" s="276"/>
      <c r="CD8" s="276"/>
      <c r="CE8" s="939"/>
      <c r="CF8" s="276"/>
      <c r="CG8" s="276"/>
      <c r="CH8" s="939"/>
      <c r="CI8" s="276"/>
      <c r="CJ8" s="276"/>
      <c r="CK8" s="939"/>
      <c r="CL8" s="939"/>
      <c r="CM8" s="939"/>
      <c r="CN8" s="939"/>
      <c r="CP8" s="939"/>
      <c r="CQ8" s="939"/>
      <c r="CR8" s="939"/>
      <c r="CS8" s="276"/>
      <c r="CT8" s="276"/>
      <c r="CU8" s="939"/>
      <c r="CV8" s="276"/>
      <c r="CW8" s="276"/>
      <c r="CX8" s="939"/>
      <c r="CY8" s="276"/>
      <c r="CZ8" s="276"/>
      <c r="DA8" s="939"/>
      <c r="DB8" s="276"/>
      <c r="DC8" s="276"/>
      <c r="DD8" s="939"/>
      <c r="DE8" s="276"/>
      <c r="DF8" s="276"/>
      <c r="DG8" s="939"/>
      <c r="DH8" s="276"/>
      <c r="DI8" s="276"/>
      <c r="DJ8" s="939"/>
      <c r="DK8" s="276"/>
      <c r="DL8" s="276"/>
      <c r="DM8" s="939"/>
      <c r="DN8" s="276"/>
      <c r="DO8" s="276"/>
      <c r="DP8" s="939"/>
      <c r="DQ8" s="939"/>
      <c r="DR8" s="939"/>
      <c r="DS8" s="939"/>
    </row>
    <row r="9" spans="1:123" ht="18" customHeight="1" x14ac:dyDescent="0.25">
      <c r="A9" s="279">
        <v>18</v>
      </c>
      <c r="B9" s="280" t="str">
        <f t="shared" ref="B9:B40" si="0">IF(AG9*(1-$AE$6)&lt;&gt;0,AG9*(1-$AE$6), "")</f>
        <v/>
      </c>
      <c r="C9" s="281" t="str">
        <f t="shared" ref="C9:C40" si="1">IF(AH9*(1-$AE$6)&lt;&gt;0,AH9*(1-$AE$6), "")</f>
        <v/>
      </c>
      <c r="D9" s="282" t="str">
        <f>IF(AI9=0," ",AI9)</f>
        <v xml:space="preserve"> </v>
      </c>
      <c r="E9" s="280" t="str">
        <f>IF(AJ9*(1-$AE$6)&lt;&gt;0,AJ9*(1-$AE$6), "")</f>
        <v/>
      </c>
      <c r="F9" s="281" t="str">
        <f t="shared" ref="F9:F40" si="2">IF(AK9*(1-$AE$6)&lt;&gt;0,AK9*(1-$AE$6), "")</f>
        <v/>
      </c>
      <c r="G9" s="282" t="str">
        <f>IF(AL9=0," ",AL9)</f>
        <v xml:space="preserve"> </v>
      </c>
      <c r="H9" s="280">
        <f>IF(AM9*(1-$AE$6)&lt;&gt;0,AM9*(1-$AE$6), "")</f>
        <v>123.72</v>
      </c>
      <c r="I9" s="281" t="str">
        <f t="shared" ref="I9:I40" si="3">IF(AN9*(1-$AE$6)&lt;&gt;0,AN9*(1-$AE$6), "")</f>
        <v/>
      </c>
      <c r="J9" s="282">
        <f>IF(AO9=0," ",AO9)</f>
        <v>12</v>
      </c>
      <c r="K9" s="280">
        <f t="shared" ref="K9:L40" si="4">IF(AP9*(1-$AE$6)&lt;&gt;0,AP9*(1-$AE$6), "")</f>
        <v>180.35</v>
      </c>
      <c r="L9" s="281" t="str">
        <f t="shared" ref="L9:L40" si="5">IF(AQ9*(1-$AE$6)&lt;&gt;0,AQ9*(1-$AE$6), "")</f>
        <v/>
      </c>
      <c r="M9" s="282">
        <f>IF(AR9=0," ",AR9)</f>
        <v>9</v>
      </c>
      <c r="N9" s="280">
        <f t="shared" ref="N9:N40" si="6">IF(AS9*(1-$AE$6)&lt;&gt;0,AS9*(1-$AE$6), "")</f>
        <v>216</v>
      </c>
      <c r="O9" s="281" t="str">
        <f t="shared" ref="O9:O40" si="7">IF(AT9*(1-$AE$6)&lt;&gt;0,AT9*(1-$AE$6), "")</f>
        <v/>
      </c>
      <c r="P9" s="282">
        <f>IF(AU9=0," ",AU9)</f>
        <v>8</v>
      </c>
      <c r="Q9" s="280">
        <f t="shared" ref="Q9:Q40" si="8">IF(AV9*(1-$AE$6)&lt;&gt;0,AV9*(1-$AE$6), "")</f>
        <v>258.99</v>
      </c>
      <c r="R9" s="281" t="str">
        <f t="shared" ref="R9:R40" si="9">IF(AW9*(1-$AE$6)&lt;&gt;0,AW9*(1-$AE$6), "")</f>
        <v/>
      </c>
      <c r="S9" s="282">
        <f>IF(AX9=0," ",AX9)</f>
        <v>7</v>
      </c>
      <c r="T9" s="280" t="str">
        <f t="shared" ref="T9:T40" si="10">IF(AY9*(1-$AE$6)&lt;&gt;0,AY9*(1-$AE$6), "")</f>
        <v/>
      </c>
      <c r="U9" s="281" t="str">
        <f t="shared" ref="U9:U40" si="11">IF(AZ9*(1-$AE$6)&lt;&gt;0,AZ9*(1-$AE$6), "")</f>
        <v/>
      </c>
      <c r="V9" s="282" t="str">
        <f>IF(BA9=0," ",BA9)</f>
        <v xml:space="preserve"> </v>
      </c>
      <c r="W9" s="280" t="str">
        <f t="shared" ref="W9:W40" si="12">IF(BB9*(1-$AE$6)&lt;&gt;0,BB9*(1-$AE$6), "")</f>
        <v/>
      </c>
      <c r="X9" s="281" t="str">
        <f t="shared" ref="X9:X40" si="13">IF(BC9*(1-$AE$6)&lt;&gt;0,BC9*(1-$AE$6), "")</f>
        <v/>
      </c>
      <c r="Y9" s="282" t="str">
        <f>IF(BD9=0," ",BD9)</f>
        <v xml:space="preserve"> </v>
      </c>
      <c r="Z9" s="280" t="str">
        <f t="shared" ref="Z9:Z40" si="14">IF(BE9*(1-$AE$6)&lt;&gt;0,BE9*(1-$AE$6), "")</f>
        <v/>
      </c>
      <c r="AA9" s="281" t="str">
        <f t="shared" ref="AA9:AA40" si="15">IF(BF9*(1-$AE$6)&lt;&gt;0,BF9*(1-$AE$6), "")</f>
        <v/>
      </c>
      <c r="AB9" s="282" t="str">
        <f>IF(BG9=0," ",BG9)</f>
        <v xml:space="preserve"> </v>
      </c>
      <c r="AC9" s="280" t="str">
        <f t="shared" ref="AC9:AC40" si="16">IF(BH9*(1-$AE$6)&lt;&gt;0,BH9*(1-$AE$6), "")</f>
        <v/>
      </c>
      <c r="AD9" s="281" t="str">
        <f t="shared" ref="AD9:AD40" si="17">IF(BI9*(1-$AE$6)&lt;&gt;0,BI9*(1-$AE$6), "")</f>
        <v/>
      </c>
      <c r="AE9" s="282" t="str">
        <f>IF(BJ9=0," ",BJ9)</f>
        <v xml:space="preserve"> </v>
      </c>
      <c r="AF9" s="283"/>
      <c r="AG9" s="284"/>
      <c r="AH9" s="284"/>
      <c r="AI9" s="285" t="s">
        <v>195</v>
      </c>
      <c r="AJ9" s="284">
        <v>0</v>
      </c>
      <c r="AK9" s="284"/>
      <c r="AL9" s="285">
        <v>0</v>
      </c>
      <c r="AM9" s="284">
        <v>123.72</v>
      </c>
      <c r="AN9" s="284">
        <v>0</v>
      </c>
      <c r="AO9" s="285">
        <v>12</v>
      </c>
      <c r="AP9" s="284">
        <v>180.35</v>
      </c>
      <c r="AQ9" s="284">
        <v>0</v>
      </c>
      <c r="AR9" s="285">
        <v>9</v>
      </c>
      <c r="AS9" s="284">
        <v>216</v>
      </c>
      <c r="AT9" s="284">
        <v>0</v>
      </c>
      <c r="AU9" s="285">
        <v>8</v>
      </c>
      <c r="AV9" s="284">
        <v>258.99</v>
      </c>
      <c r="AW9" s="284">
        <v>0</v>
      </c>
      <c r="AX9" s="285">
        <v>7</v>
      </c>
      <c r="AY9" s="284">
        <v>0</v>
      </c>
      <c r="AZ9" s="284">
        <v>0</v>
      </c>
      <c r="BA9" s="285" t="s">
        <v>195</v>
      </c>
      <c r="BB9" s="284">
        <v>0</v>
      </c>
      <c r="BC9" s="284">
        <v>0</v>
      </c>
      <c r="BD9" s="285" t="s">
        <v>195</v>
      </c>
      <c r="BE9" s="284">
        <v>0</v>
      </c>
      <c r="BF9" s="284">
        <v>0</v>
      </c>
      <c r="BG9" s="285" t="s">
        <v>195</v>
      </c>
      <c r="BH9" s="284">
        <v>0</v>
      </c>
      <c r="BI9" s="284">
        <v>0</v>
      </c>
      <c r="BJ9" s="285" t="s">
        <v>195</v>
      </c>
      <c r="BL9" s="284"/>
      <c r="BM9" s="285"/>
      <c r="BN9" s="284"/>
      <c r="BO9" s="284"/>
      <c r="BP9" s="285"/>
      <c r="BQ9" s="284"/>
      <c r="BR9" s="284"/>
      <c r="BS9" s="285"/>
      <c r="BT9" s="284"/>
      <c r="BU9" s="284"/>
      <c r="BV9" s="285"/>
      <c r="BW9" s="284"/>
      <c r="BX9" s="284"/>
      <c r="BY9" s="285"/>
      <c r="BZ9" s="284"/>
      <c r="CA9" s="284"/>
      <c r="CB9" s="285"/>
      <c r="CC9" s="284"/>
      <c r="CD9" s="284"/>
      <c r="CE9" s="285"/>
      <c r="CF9" s="284"/>
      <c r="CG9" s="284"/>
      <c r="CH9" s="285"/>
      <c r="CI9" s="284"/>
      <c r="CJ9" s="284"/>
      <c r="CK9" s="285"/>
      <c r="CL9" s="284"/>
      <c r="CM9" s="284"/>
      <c r="CN9" s="285"/>
      <c r="CP9" s="284"/>
      <c r="CQ9" s="284"/>
      <c r="CR9" s="285"/>
      <c r="CS9" s="284"/>
      <c r="CT9" s="284"/>
      <c r="CU9" s="285"/>
      <c r="CV9" s="284"/>
      <c r="CW9" s="284"/>
      <c r="CX9" s="285"/>
      <c r="CY9" s="284"/>
      <c r="CZ9" s="284"/>
      <c r="DA9" s="285"/>
      <c r="DB9" s="284"/>
      <c r="DC9" s="284"/>
      <c r="DD9" s="285"/>
      <c r="DE9" s="284"/>
      <c r="DF9" s="284"/>
      <c r="DG9" s="285"/>
      <c r="DH9" s="284"/>
      <c r="DI9" s="284"/>
      <c r="DJ9" s="285"/>
      <c r="DK9" s="284"/>
      <c r="DL9" s="284"/>
      <c r="DM9" s="285"/>
      <c r="DN9" s="284"/>
      <c r="DO9" s="284"/>
      <c r="DP9" s="285"/>
      <c r="DQ9" s="284"/>
      <c r="DR9" s="284"/>
      <c r="DS9" s="285"/>
    </row>
    <row r="10" spans="1:123" ht="18" customHeight="1" x14ac:dyDescent="0.25">
      <c r="A10" s="286">
        <v>21</v>
      </c>
      <c r="B10" s="287" t="str">
        <f t="shared" si="0"/>
        <v/>
      </c>
      <c r="C10" s="288" t="str">
        <f t="shared" si="1"/>
        <v/>
      </c>
      <c r="D10" s="289" t="str">
        <f t="shared" ref="D10:D40" si="18">IF(AI10=0," ",AI10)</f>
        <v xml:space="preserve"> </v>
      </c>
      <c r="E10" s="287" t="str">
        <f t="shared" ref="E10:E40" si="19">IF(AJ10*(1-$AE$6)&lt;&gt;0,AJ10*(1-$AE$6), "")</f>
        <v/>
      </c>
      <c r="F10" s="288" t="str">
        <f t="shared" si="2"/>
        <v/>
      </c>
      <c r="G10" s="289" t="str">
        <f t="shared" ref="G10:G40" si="20">IF(AL10=0," ",AL10)</f>
        <v xml:space="preserve"> </v>
      </c>
      <c r="H10" s="287">
        <f t="shared" ref="H10:H40" si="21">IF(AM10*(1-$AE$6)&lt;&gt;0,AM10*(1-$AE$6), "")</f>
        <v>126.88</v>
      </c>
      <c r="I10" s="288" t="str">
        <f t="shared" si="3"/>
        <v/>
      </c>
      <c r="J10" s="289">
        <f t="shared" ref="J10:J40" si="22">IF(AO10=0," ",AO10)</f>
        <v>12</v>
      </c>
      <c r="K10" s="287">
        <f t="shared" si="4"/>
        <v>186.64</v>
      </c>
      <c r="L10" s="288">
        <f t="shared" si="5"/>
        <v>186.64</v>
      </c>
      <c r="M10" s="289">
        <f t="shared" ref="M10:M40" si="23">IF(AR10=0," ",AR10)</f>
        <v>9</v>
      </c>
      <c r="N10" s="287">
        <f t="shared" si="6"/>
        <v>220.19</v>
      </c>
      <c r="O10" s="288" t="str">
        <f t="shared" si="7"/>
        <v/>
      </c>
      <c r="P10" s="289">
        <f t="shared" ref="P10:P40" si="24">IF(AU10=0," ",AU10)</f>
        <v>7</v>
      </c>
      <c r="Q10" s="287">
        <f t="shared" si="8"/>
        <v>266.33</v>
      </c>
      <c r="R10" s="288">
        <f t="shared" si="9"/>
        <v>266.33</v>
      </c>
      <c r="S10" s="289">
        <f t="shared" ref="S10:S40" si="25">IF(AX10=0," ",AX10)</f>
        <v>7</v>
      </c>
      <c r="T10" s="287" t="str">
        <f t="shared" si="10"/>
        <v/>
      </c>
      <c r="U10" s="288">
        <f t="shared" si="11"/>
        <v>366.99</v>
      </c>
      <c r="V10" s="289">
        <f t="shared" ref="V10:V40" si="26">IF(BA10=0," ",BA10)</f>
        <v>5</v>
      </c>
      <c r="W10" s="287" t="str">
        <f t="shared" si="12"/>
        <v/>
      </c>
      <c r="X10" s="288">
        <f t="shared" si="13"/>
        <v>419.42</v>
      </c>
      <c r="Y10" s="289">
        <f t="shared" ref="Y10:Y40" si="27">IF(BD10=0," ",BD10)</f>
        <v>4</v>
      </c>
      <c r="Z10" s="287" t="str">
        <f t="shared" si="14"/>
        <v/>
      </c>
      <c r="AA10" s="288" t="str">
        <f t="shared" si="15"/>
        <v/>
      </c>
      <c r="AB10" s="289" t="str">
        <f t="shared" ref="AB10:AB40" si="28">IF(BG10=0," ",BG10)</f>
        <v xml:space="preserve"> </v>
      </c>
      <c r="AC10" s="287" t="str">
        <f t="shared" si="16"/>
        <v/>
      </c>
      <c r="AD10" s="288" t="str">
        <f t="shared" si="17"/>
        <v/>
      </c>
      <c r="AE10" s="289" t="str">
        <f t="shared" ref="AE10:AE40" si="29">IF(BJ10=0," ",BJ10)</f>
        <v xml:space="preserve"> </v>
      </c>
      <c r="AF10" s="283"/>
      <c r="AG10" s="284"/>
      <c r="AH10" s="284"/>
      <c r="AI10" s="285" t="s">
        <v>195</v>
      </c>
      <c r="AJ10" s="284">
        <v>0</v>
      </c>
      <c r="AK10" s="284"/>
      <c r="AL10" s="285">
        <v>0</v>
      </c>
      <c r="AM10" s="284">
        <v>126.88</v>
      </c>
      <c r="AN10" s="284">
        <v>0</v>
      </c>
      <c r="AO10" s="285">
        <v>12</v>
      </c>
      <c r="AP10" s="284">
        <v>186.64</v>
      </c>
      <c r="AQ10" s="284">
        <v>186.64</v>
      </c>
      <c r="AR10" s="285">
        <v>9</v>
      </c>
      <c r="AS10" s="284">
        <v>220.19</v>
      </c>
      <c r="AT10" s="284">
        <v>0</v>
      </c>
      <c r="AU10" s="285">
        <v>7</v>
      </c>
      <c r="AV10" s="284">
        <v>266.33</v>
      </c>
      <c r="AW10" s="284">
        <v>266.33</v>
      </c>
      <c r="AX10" s="285">
        <v>7</v>
      </c>
      <c r="AY10" s="284">
        <v>0</v>
      </c>
      <c r="AZ10" s="284">
        <v>366.99</v>
      </c>
      <c r="BA10" s="285">
        <v>5</v>
      </c>
      <c r="BB10" s="284">
        <v>0</v>
      </c>
      <c r="BC10" s="284">
        <v>419.42</v>
      </c>
      <c r="BD10" s="285">
        <v>4</v>
      </c>
      <c r="BE10" s="284">
        <v>0</v>
      </c>
      <c r="BF10" s="284">
        <v>0</v>
      </c>
      <c r="BG10" s="285" t="s">
        <v>195</v>
      </c>
      <c r="BH10" s="284">
        <v>0</v>
      </c>
      <c r="BI10" s="284">
        <v>0</v>
      </c>
      <c r="BJ10" s="285" t="s">
        <v>195</v>
      </c>
      <c r="BL10" s="284"/>
      <c r="BM10" s="285"/>
      <c r="BN10" s="284"/>
      <c r="BO10" s="284"/>
      <c r="BP10" s="285"/>
      <c r="BQ10" s="284"/>
      <c r="BR10" s="284"/>
      <c r="BS10" s="285"/>
      <c r="BT10" s="284"/>
      <c r="BU10" s="284"/>
      <c r="BV10" s="285"/>
      <c r="BW10" s="284"/>
      <c r="BX10" s="284"/>
      <c r="BY10" s="285"/>
      <c r="BZ10" s="284"/>
      <c r="CA10" s="284"/>
      <c r="CB10" s="285"/>
      <c r="CC10" s="284"/>
      <c r="CD10" s="284"/>
      <c r="CE10" s="285"/>
      <c r="CF10" s="284"/>
      <c r="CG10" s="284"/>
      <c r="CH10" s="285"/>
      <c r="CI10" s="284"/>
      <c r="CJ10" s="284"/>
      <c r="CK10" s="285"/>
      <c r="CL10" s="284"/>
      <c r="CM10" s="284"/>
      <c r="CN10" s="285"/>
      <c r="CP10" s="284"/>
      <c r="CQ10" s="284"/>
      <c r="CR10" s="285"/>
      <c r="CS10" s="284"/>
      <c r="CT10" s="284"/>
      <c r="CU10" s="285"/>
      <c r="CV10" s="284"/>
      <c r="CW10" s="284"/>
      <c r="CX10" s="285"/>
      <c r="CY10" s="284"/>
      <c r="CZ10" s="284"/>
      <c r="DA10" s="285"/>
      <c r="DB10" s="284"/>
      <c r="DC10" s="284"/>
      <c r="DD10" s="285"/>
      <c r="DE10" s="284"/>
      <c r="DF10" s="284"/>
      <c r="DG10" s="285"/>
      <c r="DH10" s="284"/>
      <c r="DI10" s="284"/>
      <c r="DJ10" s="285"/>
      <c r="DK10" s="284"/>
      <c r="DL10" s="284"/>
      <c r="DM10" s="285"/>
      <c r="DN10" s="284"/>
      <c r="DO10" s="284"/>
      <c r="DP10" s="285"/>
      <c r="DQ10" s="284"/>
      <c r="DR10" s="284"/>
      <c r="DS10" s="285"/>
    </row>
    <row r="11" spans="1:123" ht="18" customHeight="1" x14ac:dyDescent="0.25">
      <c r="A11" s="286">
        <v>25</v>
      </c>
      <c r="B11" s="287" t="str">
        <f t="shared" si="0"/>
        <v/>
      </c>
      <c r="C11" s="288" t="str">
        <f t="shared" si="1"/>
        <v/>
      </c>
      <c r="D11" s="289" t="str">
        <f t="shared" si="18"/>
        <v xml:space="preserve"> </v>
      </c>
      <c r="E11" s="287" t="str">
        <f t="shared" si="19"/>
        <v/>
      </c>
      <c r="F11" s="288" t="str">
        <f t="shared" si="2"/>
        <v/>
      </c>
      <c r="G11" s="289" t="str">
        <f t="shared" si="20"/>
        <v xml:space="preserve"> </v>
      </c>
      <c r="H11" s="287">
        <f t="shared" si="21"/>
        <v>146.80000000000001</v>
      </c>
      <c r="I11" s="288" t="str">
        <f t="shared" si="3"/>
        <v/>
      </c>
      <c r="J11" s="289">
        <f t="shared" si="22"/>
        <v>12</v>
      </c>
      <c r="K11" s="287">
        <f t="shared" si="4"/>
        <v>216</v>
      </c>
      <c r="L11" s="288" t="str">
        <f t="shared" si="5"/>
        <v/>
      </c>
      <c r="M11" s="289">
        <f t="shared" si="23"/>
        <v>9</v>
      </c>
      <c r="N11" s="287">
        <f t="shared" si="6"/>
        <v>250.6</v>
      </c>
      <c r="O11" s="288" t="str">
        <f t="shared" si="7"/>
        <v/>
      </c>
      <c r="P11" s="289">
        <f t="shared" si="24"/>
        <v>7</v>
      </c>
      <c r="Q11" s="287">
        <f t="shared" si="8"/>
        <v>297.77999999999997</v>
      </c>
      <c r="R11" s="288" t="str">
        <f t="shared" si="9"/>
        <v/>
      </c>
      <c r="S11" s="289">
        <f t="shared" si="25"/>
        <v>7</v>
      </c>
      <c r="T11" s="287" t="str">
        <f t="shared" si="10"/>
        <v/>
      </c>
      <c r="U11" s="288" t="str">
        <f t="shared" si="11"/>
        <v/>
      </c>
      <c r="V11" s="289" t="str">
        <f t="shared" si="26"/>
        <v xml:space="preserve"> </v>
      </c>
      <c r="W11" s="287" t="str">
        <f t="shared" si="12"/>
        <v/>
      </c>
      <c r="X11" s="288" t="str">
        <f t="shared" si="13"/>
        <v/>
      </c>
      <c r="Y11" s="289" t="str">
        <f t="shared" si="27"/>
        <v xml:space="preserve"> </v>
      </c>
      <c r="Z11" s="287" t="str">
        <f t="shared" si="14"/>
        <v/>
      </c>
      <c r="AA11" s="288" t="str">
        <f t="shared" si="15"/>
        <v/>
      </c>
      <c r="AB11" s="289" t="str">
        <f t="shared" si="28"/>
        <v xml:space="preserve"> </v>
      </c>
      <c r="AC11" s="287" t="str">
        <f t="shared" si="16"/>
        <v/>
      </c>
      <c r="AD11" s="288" t="str">
        <f t="shared" si="17"/>
        <v/>
      </c>
      <c r="AE11" s="289" t="str">
        <f t="shared" si="29"/>
        <v xml:space="preserve"> </v>
      </c>
      <c r="AF11" s="283"/>
      <c r="AG11" s="284"/>
      <c r="AH11" s="284"/>
      <c r="AI11" s="285" t="s">
        <v>195</v>
      </c>
      <c r="AJ11" s="284">
        <v>0</v>
      </c>
      <c r="AK11" s="284"/>
      <c r="AL11" s="285">
        <v>0</v>
      </c>
      <c r="AM11" s="284">
        <v>146.80000000000001</v>
      </c>
      <c r="AN11" s="284">
        <v>0</v>
      </c>
      <c r="AO11" s="285">
        <v>12</v>
      </c>
      <c r="AP11" s="284">
        <v>216</v>
      </c>
      <c r="AQ11" s="284">
        <v>0</v>
      </c>
      <c r="AR11" s="285">
        <v>9</v>
      </c>
      <c r="AS11" s="284">
        <v>250.6</v>
      </c>
      <c r="AT11" s="284">
        <v>0</v>
      </c>
      <c r="AU11" s="285">
        <v>7</v>
      </c>
      <c r="AV11" s="284">
        <v>297.77999999999997</v>
      </c>
      <c r="AW11" s="284">
        <v>0</v>
      </c>
      <c r="AX11" s="285">
        <v>7</v>
      </c>
      <c r="AY11" s="284">
        <v>0</v>
      </c>
      <c r="AZ11" s="284">
        <v>0</v>
      </c>
      <c r="BA11" s="285" t="s">
        <v>195</v>
      </c>
      <c r="BB11" s="284">
        <v>0</v>
      </c>
      <c r="BC11" s="284">
        <v>0</v>
      </c>
      <c r="BD11" s="285" t="s">
        <v>195</v>
      </c>
      <c r="BE11" s="284">
        <v>0</v>
      </c>
      <c r="BF11" s="284">
        <v>0</v>
      </c>
      <c r="BG11" s="285" t="s">
        <v>195</v>
      </c>
      <c r="BH11" s="284">
        <v>0</v>
      </c>
      <c r="BI11" s="284">
        <v>0</v>
      </c>
      <c r="BJ11" s="285" t="s">
        <v>195</v>
      </c>
      <c r="BL11" s="284"/>
      <c r="BM11" s="285"/>
      <c r="BN11" s="284"/>
      <c r="BO11" s="284"/>
      <c r="BP11" s="285"/>
      <c r="BQ11" s="284"/>
      <c r="BR11" s="284"/>
      <c r="BS11" s="285"/>
      <c r="BT11" s="284"/>
      <c r="BU11" s="284"/>
      <c r="BV11" s="285"/>
      <c r="BW11" s="284"/>
      <c r="BX11" s="284"/>
      <c r="BY11" s="285"/>
      <c r="BZ11" s="284"/>
      <c r="CA11" s="284"/>
      <c r="CB11" s="285"/>
      <c r="CC11" s="284"/>
      <c r="CD11" s="284"/>
      <c r="CE11" s="285"/>
      <c r="CF11" s="284"/>
      <c r="CG11" s="284"/>
      <c r="CH11" s="285"/>
      <c r="CI11" s="284"/>
      <c r="CJ11" s="284"/>
      <c r="CK11" s="285"/>
      <c r="CL11" s="284"/>
      <c r="CM11" s="284"/>
      <c r="CN11" s="285"/>
      <c r="CP11" s="284"/>
      <c r="CQ11" s="284"/>
      <c r="CR11" s="285"/>
      <c r="CS11" s="284"/>
      <c r="CT11" s="284"/>
      <c r="CU11" s="285"/>
      <c r="CV11" s="284"/>
      <c r="CW11" s="284"/>
      <c r="CX11" s="285"/>
      <c r="CY11" s="284"/>
      <c r="CZ11" s="284"/>
      <c r="DA11" s="285"/>
      <c r="DB11" s="284"/>
      <c r="DC11" s="284"/>
      <c r="DD11" s="285"/>
      <c r="DE11" s="284"/>
      <c r="DF11" s="284"/>
      <c r="DG11" s="285"/>
      <c r="DH11" s="284"/>
      <c r="DI11" s="284"/>
      <c r="DJ11" s="285"/>
      <c r="DK11" s="284"/>
      <c r="DL11" s="284"/>
      <c r="DM11" s="285"/>
      <c r="DN11" s="284"/>
      <c r="DO11" s="284"/>
      <c r="DP11" s="285"/>
      <c r="DQ11" s="284"/>
      <c r="DR11" s="284"/>
      <c r="DS11" s="285"/>
    </row>
    <row r="12" spans="1:123" ht="18" customHeight="1" x14ac:dyDescent="0.25">
      <c r="A12" s="286">
        <v>27</v>
      </c>
      <c r="B12" s="287" t="str">
        <f t="shared" si="0"/>
        <v/>
      </c>
      <c r="C12" s="288" t="str">
        <f t="shared" si="1"/>
        <v/>
      </c>
      <c r="D12" s="289" t="str">
        <f t="shared" si="18"/>
        <v xml:space="preserve"> </v>
      </c>
      <c r="E12" s="287" t="str">
        <f t="shared" si="19"/>
        <v/>
      </c>
      <c r="F12" s="288" t="str">
        <f t="shared" si="2"/>
        <v/>
      </c>
      <c r="G12" s="289" t="str">
        <f t="shared" si="20"/>
        <v xml:space="preserve"> </v>
      </c>
      <c r="H12" s="287" t="str">
        <f t="shared" si="21"/>
        <v/>
      </c>
      <c r="I12" s="288"/>
      <c r="J12" s="289">
        <f t="shared" si="22"/>
        <v>10</v>
      </c>
      <c r="K12" s="287" t="str">
        <f t="shared" si="4"/>
        <v/>
      </c>
      <c r="L12" s="288" t="str">
        <f t="shared" si="5"/>
        <v/>
      </c>
      <c r="M12" s="289" t="str">
        <f t="shared" si="23"/>
        <v xml:space="preserve"> </v>
      </c>
      <c r="N12" s="287" t="str">
        <f t="shared" si="6"/>
        <v/>
      </c>
      <c r="O12" s="288">
        <f t="shared" si="7"/>
        <v>255.84</v>
      </c>
      <c r="P12" s="289">
        <f t="shared" si="24"/>
        <v>7</v>
      </c>
      <c r="Q12" s="287" t="str">
        <f t="shared" si="8"/>
        <v/>
      </c>
      <c r="R12" s="288" t="str">
        <f t="shared" si="9"/>
        <v/>
      </c>
      <c r="S12" s="289">
        <f t="shared" si="25"/>
        <v>6</v>
      </c>
      <c r="T12" s="287" t="str">
        <f t="shared" si="10"/>
        <v/>
      </c>
      <c r="U12" s="288">
        <f t="shared" si="11"/>
        <v>372.23</v>
      </c>
      <c r="V12" s="289">
        <f t="shared" si="26"/>
        <v>5</v>
      </c>
      <c r="W12" s="287" t="str">
        <f t="shared" si="12"/>
        <v/>
      </c>
      <c r="X12" s="288">
        <f t="shared" si="13"/>
        <v>432</v>
      </c>
      <c r="Y12" s="289">
        <f t="shared" si="27"/>
        <v>4</v>
      </c>
      <c r="Z12" s="287" t="str">
        <f t="shared" si="14"/>
        <v/>
      </c>
      <c r="AA12" s="288" t="str">
        <f t="shared" si="15"/>
        <v/>
      </c>
      <c r="AB12" s="289" t="str">
        <f t="shared" si="28"/>
        <v xml:space="preserve"> </v>
      </c>
      <c r="AC12" s="287" t="str">
        <f t="shared" si="16"/>
        <v/>
      </c>
      <c r="AD12" s="288" t="str">
        <f t="shared" si="17"/>
        <v/>
      </c>
      <c r="AE12" s="289" t="str">
        <f t="shared" si="29"/>
        <v xml:space="preserve"> </v>
      </c>
      <c r="AF12" s="283"/>
      <c r="AG12" s="284"/>
      <c r="AH12" s="284"/>
      <c r="AI12" s="285" t="s">
        <v>195</v>
      </c>
      <c r="AJ12" s="284">
        <v>0</v>
      </c>
      <c r="AK12" s="284"/>
      <c r="AL12" s="285"/>
      <c r="AM12" s="284">
        <v>0</v>
      </c>
      <c r="AN12" s="284">
        <v>147.85</v>
      </c>
      <c r="AO12" s="285">
        <v>10</v>
      </c>
      <c r="AP12" s="284">
        <v>0</v>
      </c>
      <c r="AQ12" s="284">
        <v>0</v>
      </c>
      <c r="AR12" s="285" t="s">
        <v>195</v>
      </c>
      <c r="AS12" s="284">
        <v>0</v>
      </c>
      <c r="AT12" s="284">
        <v>255.84</v>
      </c>
      <c r="AU12" s="285">
        <v>7</v>
      </c>
      <c r="AV12" s="284">
        <v>0</v>
      </c>
      <c r="AW12" s="284">
        <v>0</v>
      </c>
      <c r="AX12" s="285">
        <v>6</v>
      </c>
      <c r="AY12" s="284">
        <v>0</v>
      </c>
      <c r="AZ12" s="284">
        <v>372.23</v>
      </c>
      <c r="BA12" s="285">
        <v>5</v>
      </c>
      <c r="BB12" s="284">
        <v>0</v>
      </c>
      <c r="BC12" s="284">
        <v>432</v>
      </c>
      <c r="BD12" s="285">
        <v>4</v>
      </c>
      <c r="BE12" s="284">
        <v>0</v>
      </c>
      <c r="BF12" s="284">
        <v>0</v>
      </c>
      <c r="BG12" s="285" t="s">
        <v>195</v>
      </c>
      <c r="BH12" s="284">
        <v>0</v>
      </c>
      <c r="BI12" s="284">
        <v>0</v>
      </c>
      <c r="BJ12" s="285" t="s">
        <v>195</v>
      </c>
      <c r="BL12" s="284"/>
      <c r="BM12" s="285"/>
      <c r="BN12" s="284"/>
      <c r="BO12" s="284"/>
      <c r="BP12" s="285"/>
      <c r="BQ12" s="284"/>
      <c r="BR12" s="284"/>
      <c r="BS12" s="285"/>
      <c r="BT12" s="284"/>
      <c r="BU12" s="284"/>
      <c r="BV12" s="285"/>
      <c r="BW12" s="284"/>
      <c r="BX12" s="284"/>
      <c r="BY12" s="285"/>
      <c r="BZ12" s="284"/>
      <c r="CA12" s="284"/>
      <c r="CB12" s="285"/>
      <c r="CC12" s="284"/>
      <c r="CD12" s="284"/>
      <c r="CE12" s="285"/>
      <c r="CF12" s="284"/>
      <c r="CG12" s="284"/>
      <c r="CH12" s="285"/>
      <c r="CI12" s="284"/>
      <c r="CJ12" s="284"/>
      <c r="CK12" s="285"/>
      <c r="CL12" s="284"/>
      <c r="CM12" s="284"/>
      <c r="CN12" s="285"/>
      <c r="CP12" s="284"/>
      <c r="CQ12" s="284"/>
      <c r="CR12" s="285"/>
      <c r="CS12" s="284"/>
      <c r="CT12" s="284"/>
      <c r="CU12" s="285"/>
      <c r="CV12" s="284"/>
      <c r="CW12" s="284"/>
      <c r="CX12" s="285"/>
      <c r="CY12" s="284"/>
      <c r="CZ12" s="284"/>
      <c r="DA12" s="285"/>
      <c r="DB12" s="284"/>
      <c r="DC12" s="284"/>
      <c r="DD12" s="285"/>
      <c r="DE12" s="284"/>
      <c r="DF12" s="284"/>
      <c r="DG12" s="285"/>
      <c r="DH12" s="284"/>
      <c r="DI12" s="284"/>
      <c r="DJ12" s="285"/>
      <c r="DK12" s="284"/>
      <c r="DL12" s="284"/>
      <c r="DM12" s="285"/>
      <c r="DN12" s="284"/>
      <c r="DO12" s="284"/>
      <c r="DP12" s="285"/>
      <c r="DQ12" s="284"/>
      <c r="DR12" s="284"/>
      <c r="DS12" s="285"/>
    </row>
    <row r="13" spans="1:123" ht="18" customHeight="1" x14ac:dyDescent="0.25">
      <c r="A13" s="286">
        <v>28</v>
      </c>
      <c r="B13" s="287" t="str">
        <f t="shared" si="0"/>
        <v/>
      </c>
      <c r="C13" s="288" t="str">
        <f t="shared" si="1"/>
        <v/>
      </c>
      <c r="D13" s="289" t="str">
        <f t="shared" si="18"/>
        <v xml:space="preserve"> </v>
      </c>
      <c r="E13" s="287">
        <f t="shared" si="19"/>
        <v>136.31</v>
      </c>
      <c r="F13" s="288" t="str">
        <f t="shared" si="2"/>
        <v/>
      </c>
      <c r="G13" s="289">
        <f t="shared" si="20"/>
        <v>12</v>
      </c>
      <c r="H13" s="287">
        <f t="shared" si="21"/>
        <v>148.9</v>
      </c>
      <c r="I13" s="288" t="str">
        <f t="shared" si="3"/>
        <v/>
      </c>
      <c r="J13" s="289">
        <f t="shared" si="22"/>
        <v>10</v>
      </c>
      <c r="K13" s="287">
        <f t="shared" si="4"/>
        <v>222.29</v>
      </c>
      <c r="L13" s="288" t="str">
        <f t="shared" si="5"/>
        <v/>
      </c>
      <c r="M13" s="289">
        <f t="shared" si="23"/>
        <v>9</v>
      </c>
      <c r="N13" s="287">
        <f t="shared" si="6"/>
        <v>258.99</v>
      </c>
      <c r="O13" s="288" t="str">
        <f t="shared" si="7"/>
        <v/>
      </c>
      <c r="P13" s="289">
        <f t="shared" si="24"/>
        <v>7</v>
      </c>
      <c r="Q13" s="287">
        <f t="shared" si="8"/>
        <v>310.37</v>
      </c>
      <c r="R13" s="288" t="str">
        <f t="shared" si="9"/>
        <v/>
      </c>
      <c r="S13" s="289">
        <f t="shared" si="25"/>
        <v>6</v>
      </c>
      <c r="T13" s="287" t="str">
        <f t="shared" si="10"/>
        <v/>
      </c>
      <c r="U13" s="288" t="str">
        <f t="shared" si="11"/>
        <v/>
      </c>
      <c r="V13" s="289" t="str">
        <f t="shared" si="26"/>
        <v xml:space="preserve"> </v>
      </c>
      <c r="W13" s="287" t="str">
        <f t="shared" si="12"/>
        <v/>
      </c>
      <c r="X13" s="288" t="str">
        <f t="shared" si="13"/>
        <v/>
      </c>
      <c r="Y13" s="289" t="str">
        <f t="shared" si="27"/>
        <v xml:space="preserve"> </v>
      </c>
      <c r="Z13" s="287" t="str">
        <f t="shared" si="14"/>
        <v/>
      </c>
      <c r="AA13" s="288" t="str">
        <f t="shared" si="15"/>
        <v/>
      </c>
      <c r="AB13" s="289" t="str">
        <f t="shared" si="28"/>
        <v xml:space="preserve"> </v>
      </c>
      <c r="AC13" s="287" t="str">
        <f t="shared" si="16"/>
        <v/>
      </c>
      <c r="AD13" s="288" t="str">
        <f t="shared" si="17"/>
        <v/>
      </c>
      <c r="AE13" s="289" t="str">
        <f t="shared" si="29"/>
        <v xml:space="preserve"> </v>
      </c>
      <c r="AF13" s="283"/>
      <c r="AG13" s="284"/>
      <c r="AH13" s="284"/>
      <c r="AI13" s="285" t="s">
        <v>195</v>
      </c>
      <c r="AJ13" s="284">
        <v>136.31</v>
      </c>
      <c r="AK13" s="284"/>
      <c r="AL13" s="285">
        <v>12</v>
      </c>
      <c r="AM13" s="284">
        <v>148.9</v>
      </c>
      <c r="AN13" s="284">
        <v>0</v>
      </c>
      <c r="AO13" s="285">
        <v>10</v>
      </c>
      <c r="AP13" s="284">
        <v>222.29</v>
      </c>
      <c r="AQ13" s="284">
        <v>0</v>
      </c>
      <c r="AR13" s="285">
        <v>9</v>
      </c>
      <c r="AS13" s="284">
        <v>258.99</v>
      </c>
      <c r="AT13" s="284">
        <v>0</v>
      </c>
      <c r="AU13" s="285">
        <v>7</v>
      </c>
      <c r="AV13" s="284">
        <v>310.37</v>
      </c>
      <c r="AW13" s="284">
        <v>0</v>
      </c>
      <c r="AX13" s="285">
        <v>6</v>
      </c>
      <c r="AY13" s="284">
        <v>0</v>
      </c>
      <c r="AZ13" s="284">
        <v>0</v>
      </c>
      <c r="BA13" s="285" t="s">
        <v>195</v>
      </c>
      <c r="BB13" s="284">
        <v>0</v>
      </c>
      <c r="BC13" s="284">
        <v>0</v>
      </c>
      <c r="BD13" s="285" t="s">
        <v>195</v>
      </c>
      <c r="BE13" s="284">
        <v>0</v>
      </c>
      <c r="BF13" s="284">
        <v>0</v>
      </c>
      <c r="BG13" s="285" t="s">
        <v>195</v>
      </c>
      <c r="BH13" s="284">
        <v>0</v>
      </c>
      <c r="BI13" s="284">
        <v>0</v>
      </c>
      <c r="BJ13" s="285" t="s">
        <v>195</v>
      </c>
      <c r="BL13" s="284"/>
      <c r="BM13" s="285"/>
      <c r="BN13" s="284"/>
      <c r="BO13" s="284"/>
      <c r="BP13" s="285"/>
      <c r="BQ13" s="284"/>
      <c r="BR13" s="284"/>
      <c r="BS13" s="285"/>
      <c r="BT13" s="284"/>
      <c r="BU13" s="284"/>
      <c r="BV13" s="285"/>
      <c r="BW13" s="284"/>
      <c r="BX13" s="284"/>
      <c r="BY13" s="285"/>
      <c r="BZ13" s="284"/>
      <c r="CA13" s="284"/>
      <c r="CB13" s="285"/>
      <c r="CC13" s="284"/>
      <c r="CD13" s="284"/>
      <c r="CE13" s="285"/>
      <c r="CF13" s="284"/>
      <c r="CG13" s="284"/>
      <c r="CH13" s="285"/>
      <c r="CI13" s="284"/>
      <c r="CJ13" s="284"/>
      <c r="CK13" s="285"/>
      <c r="CL13" s="284"/>
      <c r="CM13" s="284"/>
      <c r="CN13" s="285"/>
      <c r="CP13" s="284"/>
      <c r="CQ13" s="284"/>
      <c r="CR13" s="285"/>
      <c r="CS13" s="284"/>
      <c r="CT13" s="284"/>
      <c r="CU13" s="285"/>
      <c r="CV13" s="284"/>
      <c r="CW13" s="284"/>
      <c r="CX13" s="285"/>
      <c r="CY13" s="284"/>
      <c r="CZ13" s="284"/>
      <c r="DA13" s="285"/>
      <c r="DB13" s="284"/>
      <c r="DC13" s="284"/>
      <c r="DD13" s="285"/>
      <c r="DE13" s="284"/>
      <c r="DF13" s="284"/>
      <c r="DG13" s="285"/>
      <c r="DH13" s="284"/>
      <c r="DI13" s="284"/>
      <c r="DJ13" s="285"/>
      <c r="DK13" s="284"/>
      <c r="DL13" s="284"/>
      <c r="DM13" s="285"/>
      <c r="DN13" s="284"/>
      <c r="DO13" s="284"/>
      <c r="DP13" s="285"/>
      <c r="DQ13" s="284"/>
      <c r="DR13" s="284"/>
      <c r="DS13" s="285"/>
    </row>
    <row r="14" spans="1:123" ht="18" customHeight="1" x14ac:dyDescent="0.25">
      <c r="A14" s="286">
        <v>32</v>
      </c>
      <c r="B14" s="287" t="str">
        <f t="shared" si="0"/>
        <v/>
      </c>
      <c r="C14" s="288" t="str">
        <f t="shared" si="1"/>
        <v/>
      </c>
      <c r="D14" s="290" t="str">
        <f t="shared" si="18"/>
        <v xml:space="preserve"> </v>
      </c>
      <c r="E14" s="287">
        <f t="shared" si="19"/>
        <v>150.99</v>
      </c>
      <c r="F14" s="288" t="str">
        <f t="shared" si="2"/>
        <v/>
      </c>
      <c r="G14" s="290">
        <f t="shared" si="20"/>
        <v>12</v>
      </c>
      <c r="H14" s="287">
        <f t="shared" si="21"/>
        <v>156.22999999999999</v>
      </c>
      <c r="I14" s="288" t="str">
        <f t="shared" si="3"/>
        <v/>
      </c>
      <c r="J14" s="290">
        <f t="shared" si="22"/>
        <v>10</v>
      </c>
      <c r="K14" s="287">
        <f t="shared" si="4"/>
        <v>233.82</v>
      </c>
      <c r="L14" s="288" t="str">
        <f t="shared" si="5"/>
        <v/>
      </c>
      <c r="M14" s="290">
        <f t="shared" si="23"/>
        <v>8</v>
      </c>
      <c r="N14" s="287">
        <f t="shared" si="6"/>
        <v>273.67</v>
      </c>
      <c r="O14" s="288" t="str">
        <f t="shared" si="7"/>
        <v/>
      </c>
      <c r="P14" s="290">
        <f t="shared" si="24"/>
        <v>7</v>
      </c>
      <c r="Q14" s="287">
        <f t="shared" si="8"/>
        <v>327.14999999999998</v>
      </c>
      <c r="R14" s="288" t="str">
        <f t="shared" si="9"/>
        <v/>
      </c>
      <c r="S14" s="290">
        <f t="shared" si="25"/>
        <v>6</v>
      </c>
      <c r="T14" s="287" t="str">
        <f t="shared" si="10"/>
        <v/>
      </c>
      <c r="U14" s="288" t="str">
        <f t="shared" si="11"/>
        <v/>
      </c>
      <c r="V14" s="290" t="str">
        <f t="shared" si="26"/>
        <v xml:space="preserve"> </v>
      </c>
      <c r="W14" s="287" t="str">
        <f t="shared" si="12"/>
        <v/>
      </c>
      <c r="X14" s="288" t="str">
        <f t="shared" si="13"/>
        <v/>
      </c>
      <c r="Y14" s="290" t="str">
        <f t="shared" si="27"/>
        <v xml:space="preserve"> </v>
      </c>
      <c r="Z14" s="287" t="str">
        <f t="shared" si="14"/>
        <v/>
      </c>
      <c r="AA14" s="288" t="str">
        <f t="shared" si="15"/>
        <v/>
      </c>
      <c r="AB14" s="290" t="str">
        <f t="shared" si="28"/>
        <v xml:space="preserve"> </v>
      </c>
      <c r="AC14" s="287" t="str">
        <f t="shared" si="16"/>
        <v/>
      </c>
      <c r="AD14" s="288" t="str">
        <f t="shared" si="17"/>
        <v/>
      </c>
      <c r="AE14" s="290" t="str">
        <f t="shared" si="29"/>
        <v xml:space="preserve"> </v>
      </c>
      <c r="AF14" s="283"/>
      <c r="AG14" s="284"/>
      <c r="AH14" s="284"/>
      <c r="AI14" s="291" t="s">
        <v>195</v>
      </c>
      <c r="AJ14" s="284">
        <v>150.99</v>
      </c>
      <c r="AK14" s="284"/>
      <c r="AL14" s="291">
        <v>12</v>
      </c>
      <c r="AM14" s="284">
        <v>156.22999999999999</v>
      </c>
      <c r="AN14" s="284">
        <v>0</v>
      </c>
      <c r="AO14" s="291">
        <v>10</v>
      </c>
      <c r="AP14" s="284">
        <v>233.82</v>
      </c>
      <c r="AQ14" s="284">
        <v>0</v>
      </c>
      <c r="AR14" s="291">
        <v>8</v>
      </c>
      <c r="AS14" s="284">
        <v>273.67</v>
      </c>
      <c r="AT14" s="284">
        <v>0</v>
      </c>
      <c r="AU14" s="291">
        <v>7</v>
      </c>
      <c r="AV14" s="284">
        <v>327.14999999999998</v>
      </c>
      <c r="AW14" s="284">
        <v>0</v>
      </c>
      <c r="AX14" s="291">
        <v>6</v>
      </c>
      <c r="AY14" s="284">
        <v>0</v>
      </c>
      <c r="AZ14" s="284">
        <v>0</v>
      </c>
      <c r="BA14" s="291" t="s">
        <v>195</v>
      </c>
      <c r="BB14" s="284">
        <v>0</v>
      </c>
      <c r="BC14" s="284">
        <v>0</v>
      </c>
      <c r="BD14" s="291" t="s">
        <v>195</v>
      </c>
      <c r="BE14" s="284">
        <v>0</v>
      </c>
      <c r="BF14" s="284">
        <v>0</v>
      </c>
      <c r="BG14" s="291" t="s">
        <v>195</v>
      </c>
      <c r="BH14" s="284">
        <v>0</v>
      </c>
      <c r="BI14" s="284">
        <v>0</v>
      </c>
      <c r="BJ14" s="291" t="s">
        <v>195</v>
      </c>
      <c r="BL14" s="284"/>
      <c r="BM14" s="291"/>
      <c r="BN14" s="284"/>
      <c r="BO14" s="284"/>
      <c r="BP14" s="291"/>
      <c r="BQ14" s="284"/>
      <c r="BR14" s="284"/>
      <c r="BS14" s="291"/>
      <c r="BT14" s="284"/>
      <c r="BU14" s="284"/>
      <c r="BV14" s="291"/>
      <c r="BW14" s="284"/>
      <c r="BX14" s="284"/>
      <c r="BY14" s="291"/>
      <c r="BZ14" s="284"/>
      <c r="CA14" s="284"/>
      <c r="CB14" s="291"/>
      <c r="CC14" s="284"/>
      <c r="CD14" s="284"/>
      <c r="CE14" s="291"/>
      <c r="CF14" s="284"/>
      <c r="CG14" s="284"/>
      <c r="CH14" s="291"/>
      <c r="CI14" s="284"/>
      <c r="CJ14" s="284"/>
      <c r="CK14" s="291"/>
      <c r="CL14" s="284"/>
      <c r="CM14" s="284"/>
      <c r="CN14" s="291"/>
      <c r="CP14" s="284"/>
      <c r="CQ14" s="284"/>
      <c r="CR14" s="291"/>
      <c r="CS14" s="284"/>
      <c r="CT14" s="284"/>
      <c r="CU14" s="291"/>
      <c r="CV14" s="284"/>
      <c r="CW14" s="284"/>
      <c r="CX14" s="291"/>
      <c r="CY14" s="284"/>
      <c r="CZ14" s="284"/>
      <c r="DA14" s="291"/>
      <c r="DB14" s="284"/>
      <c r="DC14" s="284"/>
      <c r="DD14" s="291"/>
      <c r="DE14" s="284"/>
      <c r="DF14" s="284"/>
      <c r="DG14" s="291"/>
      <c r="DH14" s="284"/>
      <c r="DI14" s="284"/>
      <c r="DJ14" s="291"/>
      <c r="DK14" s="284"/>
      <c r="DL14" s="284"/>
      <c r="DM14" s="291"/>
      <c r="DN14" s="284"/>
      <c r="DO14" s="284"/>
      <c r="DP14" s="291"/>
      <c r="DQ14" s="284"/>
      <c r="DR14" s="284"/>
      <c r="DS14" s="291"/>
    </row>
    <row r="15" spans="1:123" ht="18" customHeight="1" x14ac:dyDescent="0.25">
      <c r="A15" s="286">
        <v>35</v>
      </c>
      <c r="B15" s="287" t="str">
        <f t="shared" si="0"/>
        <v/>
      </c>
      <c r="C15" s="288" t="str">
        <f t="shared" si="1"/>
        <v/>
      </c>
      <c r="D15" s="290" t="str">
        <f t="shared" si="18"/>
        <v xml:space="preserve"> </v>
      </c>
      <c r="E15" s="287">
        <f t="shared" si="19"/>
        <v>155.18</v>
      </c>
      <c r="F15" s="288" t="str">
        <f t="shared" si="2"/>
        <v/>
      </c>
      <c r="G15" s="290">
        <f t="shared" si="20"/>
        <v>12</v>
      </c>
      <c r="H15" s="287">
        <f t="shared" si="21"/>
        <v>165.67</v>
      </c>
      <c r="I15" s="288">
        <f t="shared" si="3"/>
        <v>165.67</v>
      </c>
      <c r="J15" s="290">
        <f t="shared" si="22"/>
        <v>10</v>
      </c>
      <c r="K15" s="287">
        <f t="shared" si="4"/>
        <v>234.87</v>
      </c>
      <c r="L15" s="292">
        <f t="shared" si="5"/>
        <v>234.87</v>
      </c>
      <c r="M15" s="293">
        <f t="shared" si="23"/>
        <v>8</v>
      </c>
      <c r="N15" s="294">
        <f t="shared" si="6"/>
        <v>288.35000000000002</v>
      </c>
      <c r="O15" s="294">
        <f>IF(AT15*(1-$AE$6)&lt;&gt;0,AT15*(1-$AE$6), "")</f>
        <v>288.35000000000002</v>
      </c>
      <c r="P15" s="290">
        <f t="shared" si="24"/>
        <v>7</v>
      </c>
      <c r="Q15" s="287">
        <f t="shared" si="8"/>
        <v>344.97</v>
      </c>
      <c r="R15" s="288">
        <f t="shared" si="9"/>
        <v>344.97</v>
      </c>
      <c r="S15" s="290">
        <f t="shared" si="25"/>
        <v>6</v>
      </c>
      <c r="T15" s="287" t="str">
        <f t="shared" si="10"/>
        <v/>
      </c>
      <c r="U15" s="288">
        <f t="shared" si="11"/>
        <v>419.42</v>
      </c>
      <c r="V15" s="290">
        <f t="shared" si="26"/>
        <v>5</v>
      </c>
      <c r="W15" s="287" t="str">
        <f t="shared" si="12"/>
        <v/>
      </c>
      <c r="X15" s="288">
        <f t="shared" si="13"/>
        <v>486.52</v>
      </c>
      <c r="Y15" s="290">
        <f t="shared" si="27"/>
        <v>4</v>
      </c>
      <c r="Z15" s="287" t="str">
        <f t="shared" si="14"/>
        <v/>
      </c>
      <c r="AA15" s="288">
        <f t="shared" si="15"/>
        <v>592.42999999999995</v>
      </c>
      <c r="AB15" s="290">
        <f t="shared" si="28"/>
        <v>4</v>
      </c>
      <c r="AC15" s="287" t="str">
        <f t="shared" si="16"/>
        <v/>
      </c>
      <c r="AD15" s="288">
        <f t="shared" si="17"/>
        <v>708.82</v>
      </c>
      <c r="AE15" s="290">
        <f t="shared" si="29"/>
        <v>4</v>
      </c>
      <c r="AF15" s="283"/>
      <c r="AG15" s="284"/>
      <c r="AH15" s="284"/>
      <c r="AI15" s="291" t="s">
        <v>195</v>
      </c>
      <c r="AJ15" s="284">
        <v>155.18</v>
      </c>
      <c r="AK15" s="284"/>
      <c r="AL15" s="291">
        <v>12</v>
      </c>
      <c r="AM15" s="284">
        <v>165.67</v>
      </c>
      <c r="AN15" s="284">
        <v>165.67</v>
      </c>
      <c r="AO15" s="291">
        <v>10</v>
      </c>
      <c r="AP15" s="284">
        <v>234.87</v>
      </c>
      <c r="AQ15" s="284">
        <v>234.87</v>
      </c>
      <c r="AR15" s="291">
        <v>8</v>
      </c>
      <c r="AS15" s="284">
        <v>288.35000000000002</v>
      </c>
      <c r="AT15" s="284">
        <v>288.35000000000002</v>
      </c>
      <c r="AU15" s="291">
        <v>7</v>
      </c>
      <c r="AV15" s="284">
        <v>344.97</v>
      </c>
      <c r="AW15" s="284">
        <v>344.97</v>
      </c>
      <c r="AX15" s="291">
        <v>6</v>
      </c>
      <c r="AY15" s="284">
        <v>0</v>
      </c>
      <c r="AZ15" s="284">
        <v>419.42</v>
      </c>
      <c r="BA15" s="291">
        <v>5</v>
      </c>
      <c r="BB15" s="284">
        <v>0</v>
      </c>
      <c r="BC15" s="284">
        <v>486.52</v>
      </c>
      <c r="BD15" s="291">
        <v>4</v>
      </c>
      <c r="BE15" s="284">
        <v>0</v>
      </c>
      <c r="BF15" s="284">
        <v>592.42999999999995</v>
      </c>
      <c r="BG15" s="291">
        <v>4</v>
      </c>
      <c r="BH15" s="284">
        <v>0</v>
      </c>
      <c r="BI15" s="284">
        <v>708.82</v>
      </c>
      <c r="BJ15" s="291">
        <v>4</v>
      </c>
      <c r="BL15" s="284"/>
      <c r="BM15" s="291"/>
      <c r="BN15" s="284"/>
      <c r="BO15" s="284"/>
      <c r="BP15" s="291"/>
      <c r="BQ15" s="284"/>
      <c r="BR15" s="284"/>
      <c r="BS15" s="291"/>
      <c r="BT15" s="284"/>
      <c r="BU15" s="284"/>
      <c r="BV15" s="291"/>
      <c r="BW15" s="284"/>
      <c r="BX15" s="284"/>
      <c r="BY15" s="291"/>
      <c r="BZ15" s="284"/>
      <c r="CA15" s="284"/>
      <c r="CB15" s="291"/>
      <c r="CC15" s="284"/>
      <c r="CD15" s="284"/>
      <c r="CE15" s="291"/>
      <c r="CF15" s="284"/>
      <c r="CG15" s="284"/>
      <c r="CH15" s="291"/>
      <c r="CI15" s="284"/>
      <c r="CJ15" s="284"/>
      <c r="CK15" s="291"/>
      <c r="CL15" s="284"/>
      <c r="CM15" s="284"/>
      <c r="CN15" s="291"/>
      <c r="CP15" s="284"/>
      <c r="CQ15" s="284"/>
      <c r="CR15" s="291"/>
      <c r="CS15" s="284"/>
      <c r="CT15" s="284"/>
      <c r="CU15" s="291"/>
      <c r="CV15" s="284"/>
      <c r="CW15" s="284"/>
      <c r="CX15" s="291"/>
      <c r="CY15" s="284"/>
      <c r="CZ15" s="284"/>
      <c r="DA15" s="291"/>
      <c r="DB15" s="284"/>
      <c r="DC15" s="284"/>
      <c r="DD15" s="291"/>
      <c r="DE15" s="284"/>
      <c r="DF15" s="284"/>
      <c r="DG15" s="291"/>
      <c r="DH15" s="284"/>
      <c r="DI15" s="284"/>
      <c r="DJ15" s="291"/>
      <c r="DK15" s="284"/>
      <c r="DL15" s="284"/>
      <c r="DM15" s="291"/>
      <c r="DN15" s="284"/>
      <c r="DO15" s="284"/>
      <c r="DP15" s="291"/>
      <c r="DQ15" s="284"/>
      <c r="DR15" s="284"/>
      <c r="DS15" s="291"/>
    </row>
    <row r="16" spans="1:123" ht="18" customHeight="1" x14ac:dyDescent="0.25">
      <c r="A16" s="286">
        <v>38</v>
      </c>
      <c r="B16" s="287" t="str">
        <f t="shared" si="0"/>
        <v/>
      </c>
      <c r="C16" s="288" t="str">
        <f t="shared" si="1"/>
        <v/>
      </c>
      <c r="D16" s="290" t="str">
        <f t="shared" si="18"/>
        <v xml:space="preserve"> </v>
      </c>
      <c r="E16" s="287">
        <f t="shared" si="19"/>
        <v>159.38</v>
      </c>
      <c r="F16" s="288" t="str">
        <f t="shared" si="2"/>
        <v/>
      </c>
      <c r="G16" s="290">
        <f t="shared" si="20"/>
        <v>10</v>
      </c>
      <c r="H16" s="287">
        <f t="shared" si="21"/>
        <v>174.06</v>
      </c>
      <c r="I16" s="288" t="str">
        <f t="shared" si="3"/>
        <v/>
      </c>
      <c r="J16" s="290">
        <f t="shared" si="22"/>
        <v>9</v>
      </c>
      <c r="K16" s="287">
        <f t="shared" si="4"/>
        <v>238.02</v>
      </c>
      <c r="L16" s="292" t="str">
        <f t="shared" si="5"/>
        <v/>
      </c>
      <c r="M16" s="293">
        <f t="shared" si="23"/>
        <v>8</v>
      </c>
      <c r="N16" s="294">
        <f t="shared" si="6"/>
        <v>322.95</v>
      </c>
      <c r="O16" s="292" t="str">
        <f t="shared" si="7"/>
        <v/>
      </c>
      <c r="P16" s="290">
        <f t="shared" si="24"/>
        <v>7</v>
      </c>
      <c r="Q16" s="287">
        <f t="shared" si="8"/>
        <v>387.96</v>
      </c>
      <c r="R16" s="288" t="str">
        <f t="shared" si="9"/>
        <v/>
      </c>
      <c r="S16" s="290">
        <f t="shared" si="25"/>
        <v>6</v>
      </c>
      <c r="T16" s="287" t="str">
        <f t="shared" si="10"/>
        <v/>
      </c>
      <c r="U16" s="288" t="str">
        <f t="shared" si="11"/>
        <v/>
      </c>
      <c r="V16" s="290" t="str">
        <f t="shared" si="26"/>
        <v xml:space="preserve"> </v>
      </c>
      <c r="W16" s="287" t="str">
        <f t="shared" si="12"/>
        <v/>
      </c>
      <c r="X16" s="288" t="str">
        <f t="shared" si="13"/>
        <v/>
      </c>
      <c r="Y16" s="290" t="str">
        <f t="shared" si="27"/>
        <v xml:space="preserve"> </v>
      </c>
      <c r="Z16" s="287" t="str">
        <f t="shared" si="14"/>
        <v/>
      </c>
      <c r="AA16" s="288" t="str">
        <f t="shared" si="15"/>
        <v/>
      </c>
      <c r="AB16" s="290" t="str">
        <f t="shared" si="28"/>
        <v xml:space="preserve"> </v>
      </c>
      <c r="AC16" s="287" t="str">
        <f t="shared" si="16"/>
        <v/>
      </c>
      <c r="AD16" s="288" t="str">
        <f t="shared" si="17"/>
        <v/>
      </c>
      <c r="AE16" s="290" t="str">
        <f t="shared" si="29"/>
        <v xml:space="preserve"> </v>
      </c>
      <c r="AF16" s="283"/>
      <c r="AG16" s="284"/>
      <c r="AH16" s="284"/>
      <c r="AI16" s="291" t="s">
        <v>195</v>
      </c>
      <c r="AJ16" s="284">
        <v>159.38</v>
      </c>
      <c r="AK16" s="284"/>
      <c r="AL16" s="291">
        <v>10</v>
      </c>
      <c r="AM16" s="284">
        <v>174.06</v>
      </c>
      <c r="AN16" s="284">
        <v>0</v>
      </c>
      <c r="AO16" s="291">
        <v>9</v>
      </c>
      <c r="AP16" s="284">
        <v>238.02</v>
      </c>
      <c r="AQ16" s="284">
        <v>0</v>
      </c>
      <c r="AR16" s="291">
        <v>8</v>
      </c>
      <c r="AS16" s="284">
        <v>322.95</v>
      </c>
      <c r="AT16" s="284">
        <v>0</v>
      </c>
      <c r="AU16" s="291">
        <v>7</v>
      </c>
      <c r="AV16" s="284">
        <v>387.96</v>
      </c>
      <c r="AW16" s="284">
        <v>0</v>
      </c>
      <c r="AX16" s="291">
        <v>6</v>
      </c>
      <c r="AY16" s="284">
        <v>0</v>
      </c>
      <c r="AZ16" s="284">
        <v>0</v>
      </c>
      <c r="BA16" s="291" t="s">
        <v>195</v>
      </c>
      <c r="BB16" s="284">
        <v>0</v>
      </c>
      <c r="BC16" s="284">
        <v>0</v>
      </c>
      <c r="BD16" s="291" t="s">
        <v>195</v>
      </c>
      <c r="BE16" s="284">
        <v>0</v>
      </c>
      <c r="BF16" s="284">
        <v>0</v>
      </c>
      <c r="BG16" s="291" t="s">
        <v>195</v>
      </c>
      <c r="BH16" s="284">
        <v>0</v>
      </c>
      <c r="BI16" s="284">
        <v>0</v>
      </c>
      <c r="BJ16" s="291" t="s">
        <v>195</v>
      </c>
      <c r="BL16" s="284"/>
      <c r="BM16" s="291"/>
      <c r="BN16" s="284"/>
      <c r="BO16" s="284"/>
      <c r="BP16" s="291"/>
      <c r="BQ16" s="284"/>
      <c r="BR16" s="284"/>
      <c r="BS16" s="291"/>
      <c r="BT16" s="284"/>
      <c r="BU16" s="284"/>
      <c r="BV16" s="291"/>
      <c r="BW16" s="284"/>
      <c r="BX16" s="284"/>
      <c r="BY16" s="291"/>
      <c r="BZ16" s="284"/>
      <c r="CA16" s="284"/>
      <c r="CB16" s="291"/>
      <c r="CC16" s="284"/>
      <c r="CD16" s="284"/>
      <c r="CE16" s="291"/>
      <c r="CF16" s="284"/>
      <c r="CG16" s="284"/>
      <c r="CH16" s="291"/>
      <c r="CI16" s="284"/>
      <c r="CJ16" s="284"/>
      <c r="CK16" s="291"/>
      <c r="CL16" s="284"/>
      <c r="CM16" s="284"/>
      <c r="CN16" s="291"/>
      <c r="CP16" s="284"/>
      <c r="CQ16" s="284"/>
      <c r="CR16" s="291"/>
      <c r="CS16" s="284"/>
      <c r="CT16" s="284"/>
      <c r="CU16" s="291"/>
      <c r="CV16" s="284"/>
      <c r="CW16" s="284"/>
      <c r="CX16" s="291"/>
      <c r="CY16" s="284"/>
      <c r="CZ16" s="284"/>
      <c r="DA16" s="291"/>
      <c r="DB16" s="284"/>
      <c r="DC16" s="284"/>
      <c r="DD16" s="291"/>
      <c r="DE16" s="284"/>
      <c r="DF16" s="284"/>
      <c r="DG16" s="291"/>
      <c r="DH16" s="284"/>
      <c r="DI16" s="284"/>
      <c r="DJ16" s="291"/>
      <c r="DK16" s="284"/>
      <c r="DL16" s="284"/>
      <c r="DM16" s="291"/>
      <c r="DN16" s="284"/>
      <c r="DO16" s="284"/>
      <c r="DP16" s="291"/>
      <c r="DQ16" s="284"/>
      <c r="DR16" s="284"/>
      <c r="DS16" s="291"/>
    </row>
    <row r="17" spans="1:123" ht="18" customHeight="1" x14ac:dyDescent="0.25">
      <c r="A17" s="286">
        <v>42</v>
      </c>
      <c r="B17" s="287" t="str">
        <f t="shared" si="0"/>
        <v/>
      </c>
      <c r="C17" s="288" t="str">
        <f t="shared" si="1"/>
        <v/>
      </c>
      <c r="D17" s="290" t="str">
        <f t="shared" si="18"/>
        <v xml:space="preserve"> </v>
      </c>
      <c r="E17" s="287">
        <f t="shared" si="19"/>
        <v>165.67</v>
      </c>
      <c r="F17" s="288" t="str">
        <f t="shared" si="2"/>
        <v/>
      </c>
      <c r="G17" s="290">
        <f t="shared" si="20"/>
        <v>11</v>
      </c>
      <c r="H17" s="287">
        <f t="shared" si="21"/>
        <v>175.11</v>
      </c>
      <c r="I17" s="288">
        <f t="shared" si="3"/>
        <v>175.11</v>
      </c>
      <c r="J17" s="290">
        <f t="shared" si="22"/>
        <v>9</v>
      </c>
      <c r="K17" s="287">
        <f t="shared" si="4"/>
        <v>240.11</v>
      </c>
      <c r="L17" s="292">
        <f t="shared" si="5"/>
        <v>240.11</v>
      </c>
      <c r="M17" s="293">
        <f t="shared" si="23"/>
        <v>7</v>
      </c>
      <c r="N17" s="294">
        <f t="shared" si="6"/>
        <v>336.58</v>
      </c>
      <c r="O17" s="292">
        <f t="shared" si="7"/>
        <v>336.58</v>
      </c>
      <c r="P17" s="290">
        <f t="shared" si="24"/>
        <v>7</v>
      </c>
      <c r="Q17" s="287" t="str">
        <f t="shared" si="8"/>
        <v/>
      </c>
      <c r="R17" s="288" t="str">
        <f t="shared" si="9"/>
        <v/>
      </c>
      <c r="S17" s="290" t="str">
        <f t="shared" si="25"/>
        <v xml:space="preserve"> </v>
      </c>
      <c r="T17" s="287" t="str">
        <f t="shared" si="10"/>
        <v/>
      </c>
      <c r="U17" s="288">
        <f t="shared" si="11"/>
        <v>489.67</v>
      </c>
      <c r="V17" s="290">
        <f t="shared" si="26"/>
        <v>5</v>
      </c>
      <c r="W17" s="287" t="str">
        <f t="shared" si="12"/>
        <v/>
      </c>
      <c r="X17" s="288">
        <f t="shared" si="13"/>
        <v>569.35</v>
      </c>
      <c r="Y17" s="290">
        <f t="shared" si="27"/>
        <v>4</v>
      </c>
      <c r="Z17" s="287" t="str">
        <f t="shared" si="14"/>
        <v/>
      </c>
      <c r="AA17" s="288">
        <f t="shared" si="15"/>
        <v>617.59</v>
      </c>
      <c r="AB17" s="290">
        <f t="shared" si="28"/>
        <v>4</v>
      </c>
      <c r="AC17" s="287" t="str">
        <f t="shared" si="16"/>
        <v/>
      </c>
      <c r="AD17" s="288">
        <f t="shared" si="17"/>
        <v>737.12</v>
      </c>
      <c r="AE17" s="290">
        <f t="shared" si="29"/>
        <v>3</v>
      </c>
      <c r="AF17" s="283"/>
      <c r="AG17" s="284"/>
      <c r="AH17" s="284"/>
      <c r="AI17" s="291" t="s">
        <v>195</v>
      </c>
      <c r="AJ17" s="284">
        <v>165.67</v>
      </c>
      <c r="AK17" s="284"/>
      <c r="AL17" s="291">
        <v>11</v>
      </c>
      <c r="AM17" s="284">
        <v>175.11</v>
      </c>
      <c r="AN17" s="284">
        <v>175.11</v>
      </c>
      <c r="AO17" s="291">
        <v>9</v>
      </c>
      <c r="AP17" s="284">
        <v>240.11</v>
      </c>
      <c r="AQ17" s="284">
        <v>240.11</v>
      </c>
      <c r="AR17" s="291">
        <v>7</v>
      </c>
      <c r="AS17" s="284">
        <v>336.58</v>
      </c>
      <c r="AT17" s="284">
        <v>336.58</v>
      </c>
      <c r="AU17" s="291">
        <v>7</v>
      </c>
      <c r="AV17" s="284">
        <v>0</v>
      </c>
      <c r="AW17" s="284">
        <v>0</v>
      </c>
      <c r="AX17" s="291" t="s">
        <v>195</v>
      </c>
      <c r="AY17" s="284">
        <v>0</v>
      </c>
      <c r="AZ17" s="284">
        <v>489.67</v>
      </c>
      <c r="BA17" s="291">
        <v>5</v>
      </c>
      <c r="BB17" s="284">
        <v>0</v>
      </c>
      <c r="BC17" s="284">
        <v>569.35</v>
      </c>
      <c r="BD17" s="291">
        <v>4</v>
      </c>
      <c r="BE17" s="284">
        <v>0</v>
      </c>
      <c r="BF17" s="284">
        <v>617.59</v>
      </c>
      <c r="BG17" s="291">
        <v>4</v>
      </c>
      <c r="BH17" s="284">
        <v>0</v>
      </c>
      <c r="BI17" s="284">
        <v>737.12</v>
      </c>
      <c r="BJ17" s="291">
        <v>3</v>
      </c>
      <c r="BL17" s="284"/>
      <c r="BM17" s="291"/>
      <c r="BN17" s="284"/>
      <c r="BO17" s="284"/>
      <c r="BP17" s="291"/>
      <c r="BQ17" s="284"/>
      <c r="BR17" s="284"/>
      <c r="BS17" s="291"/>
      <c r="BT17" s="284"/>
      <c r="BU17" s="284"/>
      <c r="BV17" s="291"/>
      <c r="BW17" s="284"/>
      <c r="BX17" s="284"/>
      <c r="BY17" s="291"/>
      <c r="BZ17" s="284"/>
      <c r="CA17" s="284"/>
      <c r="CB17" s="291"/>
      <c r="CC17" s="284"/>
      <c r="CD17" s="284"/>
      <c r="CE17" s="291"/>
      <c r="CF17" s="284"/>
      <c r="CG17" s="284"/>
      <c r="CH17" s="291"/>
      <c r="CI17" s="284"/>
      <c r="CJ17" s="284"/>
      <c r="CK17" s="291"/>
      <c r="CL17" s="284"/>
      <c r="CM17" s="284"/>
      <c r="CN17" s="291"/>
      <c r="CP17" s="284"/>
      <c r="CQ17" s="284"/>
      <c r="CR17" s="291"/>
      <c r="CS17" s="284"/>
      <c r="CT17" s="284"/>
      <c r="CU17" s="291"/>
      <c r="CV17" s="284"/>
      <c r="CW17" s="284"/>
      <c r="CX17" s="291"/>
      <c r="CY17" s="284"/>
      <c r="CZ17" s="284"/>
      <c r="DA17" s="291"/>
      <c r="DB17" s="284"/>
      <c r="DC17" s="284"/>
      <c r="DD17" s="291"/>
      <c r="DE17" s="284"/>
      <c r="DF17" s="284"/>
      <c r="DG17" s="291"/>
      <c r="DH17" s="284"/>
      <c r="DI17" s="284"/>
      <c r="DJ17" s="291"/>
      <c r="DK17" s="284"/>
      <c r="DL17" s="284"/>
      <c r="DM17" s="291"/>
      <c r="DN17" s="284"/>
      <c r="DO17" s="284"/>
      <c r="DP17" s="291"/>
      <c r="DQ17" s="284"/>
      <c r="DR17" s="284"/>
      <c r="DS17" s="291"/>
    </row>
    <row r="18" spans="1:123" ht="18" customHeight="1" x14ac:dyDescent="0.25">
      <c r="A18" s="286">
        <v>45</v>
      </c>
      <c r="B18" s="287" t="str">
        <f t="shared" si="0"/>
        <v/>
      </c>
      <c r="C18" s="288" t="str">
        <f t="shared" si="1"/>
        <v/>
      </c>
      <c r="D18" s="290" t="str">
        <f t="shared" si="18"/>
        <v xml:space="preserve"> </v>
      </c>
      <c r="E18" s="287">
        <f t="shared" si="19"/>
        <v>168.82</v>
      </c>
      <c r="F18" s="288" t="str">
        <f t="shared" si="2"/>
        <v/>
      </c>
      <c r="G18" s="290">
        <f t="shared" si="20"/>
        <v>10</v>
      </c>
      <c r="H18" s="287">
        <f t="shared" si="21"/>
        <v>178.25</v>
      </c>
      <c r="I18" s="288" t="str">
        <f t="shared" si="3"/>
        <v/>
      </c>
      <c r="J18" s="290">
        <f t="shared" si="22"/>
        <v>9</v>
      </c>
      <c r="K18" s="287">
        <f t="shared" si="4"/>
        <v>245.36</v>
      </c>
      <c r="L18" s="292" t="str">
        <f t="shared" si="5"/>
        <v/>
      </c>
      <c r="M18" s="293">
        <f t="shared" si="23"/>
        <v>7</v>
      </c>
      <c r="N18" s="294">
        <f t="shared" si="6"/>
        <v>341.83</v>
      </c>
      <c r="O18" s="292" t="str">
        <f t="shared" si="7"/>
        <v/>
      </c>
      <c r="P18" s="290">
        <f t="shared" si="24"/>
        <v>7</v>
      </c>
      <c r="Q18" s="287" t="str">
        <f t="shared" si="8"/>
        <v/>
      </c>
      <c r="R18" s="288" t="str">
        <f t="shared" si="9"/>
        <v/>
      </c>
      <c r="S18" s="290" t="str">
        <f t="shared" si="25"/>
        <v xml:space="preserve"> </v>
      </c>
      <c r="T18" s="287" t="str">
        <f t="shared" si="10"/>
        <v/>
      </c>
      <c r="U18" s="288" t="str">
        <f t="shared" si="11"/>
        <v/>
      </c>
      <c r="V18" s="290" t="str">
        <f t="shared" si="26"/>
        <v xml:space="preserve"> </v>
      </c>
      <c r="W18" s="287" t="str">
        <f t="shared" si="12"/>
        <v/>
      </c>
      <c r="X18" s="288" t="str">
        <f t="shared" si="13"/>
        <v/>
      </c>
      <c r="Y18" s="290" t="str">
        <f t="shared" si="27"/>
        <v xml:space="preserve"> </v>
      </c>
      <c r="Z18" s="287" t="str">
        <f t="shared" si="14"/>
        <v/>
      </c>
      <c r="AA18" s="288" t="str">
        <f t="shared" si="15"/>
        <v/>
      </c>
      <c r="AB18" s="290" t="str">
        <f t="shared" si="28"/>
        <v xml:space="preserve"> </v>
      </c>
      <c r="AC18" s="287" t="str">
        <f t="shared" si="16"/>
        <v/>
      </c>
      <c r="AD18" s="288" t="str">
        <f t="shared" si="17"/>
        <v/>
      </c>
      <c r="AE18" s="290" t="str">
        <f t="shared" si="29"/>
        <v xml:space="preserve"> </v>
      </c>
      <c r="AF18" s="283"/>
      <c r="AG18" s="284"/>
      <c r="AH18" s="284"/>
      <c r="AI18" s="291" t="s">
        <v>195</v>
      </c>
      <c r="AJ18" s="284">
        <v>168.82</v>
      </c>
      <c r="AK18" s="284"/>
      <c r="AL18" s="291">
        <v>10</v>
      </c>
      <c r="AM18" s="284">
        <v>178.25</v>
      </c>
      <c r="AN18" s="284">
        <v>0</v>
      </c>
      <c r="AO18" s="291">
        <v>9</v>
      </c>
      <c r="AP18" s="284">
        <v>245.36</v>
      </c>
      <c r="AQ18" s="284">
        <v>0</v>
      </c>
      <c r="AR18" s="291">
        <v>7</v>
      </c>
      <c r="AS18" s="284">
        <v>341.83</v>
      </c>
      <c r="AT18" s="284">
        <v>0</v>
      </c>
      <c r="AU18" s="291">
        <v>7</v>
      </c>
      <c r="AV18" s="284">
        <v>0</v>
      </c>
      <c r="AW18" s="284">
        <v>0</v>
      </c>
      <c r="AX18" s="291" t="s">
        <v>195</v>
      </c>
      <c r="AY18" s="284">
        <v>0</v>
      </c>
      <c r="AZ18" s="284">
        <v>0</v>
      </c>
      <c r="BA18" s="291" t="s">
        <v>195</v>
      </c>
      <c r="BB18" s="284">
        <v>0</v>
      </c>
      <c r="BC18" s="284">
        <v>0</v>
      </c>
      <c r="BD18" s="291" t="s">
        <v>195</v>
      </c>
      <c r="BE18" s="284">
        <v>0</v>
      </c>
      <c r="BF18" s="284">
        <v>0</v>
      </c>
      <c r="BG18" s="291" t="s">
        <v>195</v>
      </c>
      <c r="BH18" s="284">
        <v>0</v>
      </c>
      <c r="BI18" s="284">
        <v>0</v>
      </c>
      <c r="BJ18" s="291" t="s">
        <v>195</v>
      </c>
      <c r="BL18" s="284"/>
      <c r="BM18" s="291"/>
      <c r="BN18" s="284"/>
      <c r="BO18" s="284"/>
      <c r="BP18" s="291"/>
      <c r="BQ18" s="284"/>
      <c r="BR18" s="284"/>
      <c r="BS18" s="291"/>
      <c r="BT18" s="284"/>
      <c r="BU18" s="284"/>
      <c r="BV18" s="291"/>
      <c r="BW18" s="284"/>
      <c r="BX18" s="284"/>
      <c r="BY18" s="291"/>
      <c r="BZ18" s="284"/>
      <c r="CA18" s="284"/>
      <c r="CB18" s="291"/>
      <c r="CC18" s="284"/>
      <c r="CD18" s="284"/>
      <c r="CE18" s="291"/>
      <c r="CF18" s="284"/>
      <c r="CG18" s="284"/>
      <c r="CH18" s="291"/>
      <c r="CI18" s="284"/>
      <c r="CJ18" s="284"/>
      <c r="CK18" s="291"/>
      <c r="CL18" s="284"/>
      <c r="CM18" s="284"/>
      <c r="CN18" s="291"/>
      <c r="CP18" s="284"/>
      <c r="CQ18" s="284"/>
      <c r="CR18" s="291"/>
      <c r="CS18" s="284"/>
      <c r="CT18" s="284"/>
      <c r="CU18" s="291"/>
      <c r="CV18" s="284"/>
      <c r="CW18" s="284"/>
      <c r="CX18" s="291"/>
      <c r="CY18" s="284"/>
      <c r="CZ18" s="284"/>
      <c r="DA18" s="291"/>
      <c r="DB18" s="284"/>
      <c r="DC18" s="284"/>
      <c r="DD18" s="291"/>
      <c r="DE18" s="284"/>
      <c r="DF18" s="284"/>
      <c r="DG18" s="291"/>
      <c r="DH18" s="284"/>
      <c r="DI18" s="284"/>
      <c r="DJ18" s="291"/>
      <c r="DK18" s="284"/>
      <c r="DL18" s="284"/>
      <c r="DM18" s="291"/>
      <c r="DN18" s="284"/>
      <c r="DO18" s="284"/>
      <c r="DP18" s="291"/>
      <c r="DQ18" s="284"/>
      <c r="DR18" s="284"/>
      <c r="DS18" s="291"/>
    </row>
    <row r="19" spans="1:123" ht="18" customHeight="1" x14ac:dyDescent="0.25">
      <c r="A19" s="286">
        <v>48</v>
      </c>
      <c r="B19" s="287" t="str">
        <f t="shared" si="0"/>
        <v/>
      </c>
      <c r="C19" s="288">
        <f t="shared" si="1"/>
        <v>169.87</v>
      </c>
      <c r="D19" s="290">
        <f t="shared" si="18"/>
        <v>11</v>
      </c>
      <c r="E19" s="287">
        <f t="shared" si="19"/>
        <v>170.91</v>
      </c>
      <c r="F19" s="288" t="str">
        <f t="shared" si="2"/>
        <v/>
      </c>
      <c r="G19" s="290">
        <f t="shared" si="20"/>
        <v>10</v>
      </c>
      <c r="H19" s="287">
        <f t="shared" si="21"/>
        <v>180.35</v>
      </c>
      <c r="I19" s="288">
        <f t="shared" si="3"/>
        <v>180.35</v>
      </c>
      <c r="J19" s="290">
        <f t="shared" si="22"/>
        <v>9</v>
      </c>
      <c r="K19" s="287">
        <f t="shared" si="4"/>
        <v>250.6</v>
      </c>
      <c r="L19" s="292">
        <f t="shared" si="5"/>
        <v>250.6</v>
      </c>
      <c r="M19" s="293">
        <f t="shared" si="23"/>
        <v>7</v>
      </c>
      <c r="N19" s="294">
        <f t="shared" si="6"/>
        <v>342.88</v>
      </c>
      <c r="O19" s="292">
        <f t="shared" si="7"/>
        <v>342.88</v>
      </c>
      <c r="P19" s="290">
        <f t="shared" si="24"/>
        <v>6</v>
      </c>
      <c r="Q19" s="287" t="str">
        <f t="shared" si="8"/>
        <v/>
      </c>
      <c r="R19" s="288">
        <f t="shared" si="9"/>
        <v>454.01</v>
      </c>
      <c r="S19" s="290">
        <f t="shared" si="25"/>
        <v>5</v>
      </c>
      <c r="T19" s="287" t="str">
        <f t="shared" si="10"/>
        <v/>
      </c>
      <c r="U19" s="288">
        <f t="shared" si="11"/>
        <v>544.19000000000005</v>
      </c>
      <c r="V19" s="290">
        <f t="shared" si="26"/>
        <v>5</v>
      </c>
      <c r="W19" s="287" t="str">
        <f t="shared" si="12"/>
        <v/>
      </c>
      <c r="X19" s="288">
        <f t="shared" si="13"/>
        <v>632.27</v>
      </c>
      <c r="Y19" s="290">
        <f t="shared" si="27"/>
        <v>4</v>
      </c>
      <c r="Z19" s="287" t="str">
        <f t="shared" si="14"/>
        <v/>
      </c>
      <c r="AA19" s="288">
        <f t="shared" si="15"/>
        <v>636.47</v>
      </c>
      <c r="AB19" s="290">
        <f t="shared" si="28"/>
        <v>4</v>
      </c>
      <c r="AC19" s="287" t="str">
        <f t="shared" si="16"/>
        <v/>
      </c>
      <c r="AD19" s="288">
        <f t="shared" si="17"/>
        <v>768.58</v>
      </c>
      <c r="AE19" s="290">
        <f t="shared" si="29"/>
        <v>3</v>
      </c>
      <c r="AF19" s="283"/>
      <c r="AG19" s="284"/>
      <c r="AH19" s="284">
        <v>169.87</v>
      </c>
      <c r="AI19" s="291">
        <v>11</v>
      </c>
      <c r="AJ19" s="284">
        <v>170.91</v>
      </c>
      <c r="AK19" s="284"/>
      <c r="AL19" s="291">
        <v>10</v>
      </c>
      <c r="AM19" s="284">
        <v>180.35</v>
      </c>
      <c r="AN19" s="284">
        <v>180.35</v>
      </c>
      <c r="AO19" s="291">
        <v>9</v>
      </c>
      <c r="AP19" s="284">
        <v>250.6</v>
      </c>
      <c r="AQ19" s="284">
        <v>250.6</v>
      </c>
      <c r="AR19" s="291">
        <v>7</v>
      </c>
      <c r="AS19" s="284">
        <v>342.88</v>
      </c>
      <c r="AT19" s="284">
        <v>342.88</v>
      </c>
      <c r="AU19" s="291">
        <v>6</v>
      </c>
      <c r="AV19" s="284">
        <v>0</v>
      </c>
      <c r="AW19" s="284">
        <v>454.01</v>
      </c>
      <c r="AX19" s="291">
        <v>5</v>
      </c>
      <c r="AY19" s="284">
        <v>0</v>
      </c>
      <c r="AZ19" s="284">
        <v>544.19000000000005</v>
      </c>
      <c r="BA19" s="291">
        <v>5</v>
      </c>
      <c r="BB19" s="284">
        <v>0</v>
      </c>
      <c r="BC19" s="284">
        <v>632.27</v>
      </c>
      <c r="BD19" s="291">
        <v>4</v>
      </c>
      <c r="BE19" s="284">
        <v>0</v>
      </c>
      <c r="BF19" s="284">
        <v>636.47</v>
      </c>
      <c r="BG19" s="291">
        <v>4</v>
      </c>
      <c r="BH19" s="284">
        <v>0</v>
      </c>
      <c r="BI19" s="284">
        <v>768.58</v>
      </c>
      <c r="BJ19" s="291">
        <v>3</v>
      </c>
      <c r="BL19" s="284"/>
      <c r="BM19" s="291"/>
      <c r="BN19" s="284"/>
      <c r="BO19" s="284"/>
      <c r="BP19" s="291"/>
      <c r="BQ19" s="284"/>
      <c r="BR19" s="284"/>
      <c r="BS19" s="291"/>
      <c r="BT19" s="284"/>
      <c r="BU19" s="284"/>
      <c r="BV19" s="291"/>
      <c r="BW19" s="284"/>
      <c r="BX19" s="284"/>
      <c r="BY19" s="291"/>
      <c r="BZ19" s="284"/>
      <c r="CA19" s="284"/>
      <c r="CB19" s="291"/>
      <c r="CC19" s="284"/>
      <c r="CD19" s="284"/>
      <c r="CE19" s="291"/>
      <c r="CF19" s="284"/>
      <c r="CG19" s="284"/>
      <c r="CH19" s="291"/>
      <c r="CI19" s="284"/>
      <c r="CJ19" s="284"/>
      <c r="CK19" s="291"/>
      <c r="CL19" s="284"/>
      <c r="CM19" s="284"/>
      <c r="CN19" s="291"/>
      <c r="CP19" s="284"/>
      <c r="CQ19" s="284"/>
      <c r="CR19" s="291"/>
      <c r="CS19" s="284"/>
      <c r="CT19" s="284"/>
      <c r="CU19" s="291"/>
      <c r="CV19" s="284"/>
      <c r="CW19" s="284"/>
      <c r="CX19" s="291"/>
      <c r="CY19" s="284"/>
      <c r="CZ19" s="284"/>
      <c r="DA19" s="291"/>
      <c r="DB19" s="284"/>
      <c r="DC19" s="284"/>
      <c r="DD19" s="291"/>
      <c r="DE19" s="284"/>
      <c r="DF19" s="284"/>
      <c r="DG19" s="291"/>
      <c r="DH19" s="284"/>
      <c r="DI19" s="284"/>
      <c r="DJ19" s="291"/>
      <c r="DK19" s="284"/>
      <c r="DL19" s="284"/>
      <c r="DM19" s="291"/>
      <c r="DN19" s="284"/>
      <c r="DO19" s="284"/>
      <c r="DP19" s="291"/>
      <c r="DQ19" s="284"/>
      <c r="DR19" s="284"/>
      <c r="DS19" s="291"/>
    </row>
    <row r="20" spans="1:123" ht="18" customHeight="1" x14ac:dyDescent="0.25">
      <c r="A20" s="286">
        <v>54</v>
      </c>
      <c r="B20" s="287" t="str">
        <f t="shared" si="0"/>
        <v/>
      </c>
      <c r="C20" s="288" t="str">
        <f t="shared" si="1"/>
        <v/>
      </c>
      <c r="D20" s="290" t="str">
        <f t="shared" si="18"/>
        <v xml:space="preserve"> </v>
      </c>
      <c r="E20" s="287">
        <f t="shared" si="19"/>
        <v>175.11</v>
      </c>
      <c r="F20" s="288" t="str">
        <f t="shared" si="2"/>
        <v/>
      </c>
      <c r="G20" s="290">
        <f t="shared" si="20"/>
        <v>9</v>
      </c>
      <c r="H20" s="287">
        <f t="shared" si="21"/>
        <v>182.44</v>
      </c>
      <c r="I20" s="288" t="str">
        <f t="shared" si="3"/>
        <v/>
      </c>
      <c r="J20" s="290">
        <f t="shared" si="22"/>
        <v>8</v>
      </c>
      <c r="K20" s="287">
        <f t="shared" si="4"/>
        <v>256.89</v>
      </c>
      <c r="L20" s="292" t="str">
        <f t="shared" si="5"/>
        <v/>
      </c>
      <c r="M20" s="293">
        <f t="shared" si="23"/>
        <v>7</v>
      </c>
      <c r="N20" s="294">
        <f t="shared" si="6"/>
        <v>350.21</v>
      </c>
      <c r="O20" s="292" t="str">
        <f t="shared" si="7"/>
        <v/>
      </c>
      <c r="P20" s="290">
        <f t="shared" si="24"/>
        <v>6</v>
      </c>
      <c r="Q20" s="287" t="str">
        <f t="shared" si="8"/>
        <v/>
      </c>
      <c r="R20" s="288" t="str">
        <f t="shared" si="9"/>
        <v/>
      </c>
      <c r="S20" s="290" t="str">
        <f t="shared" si="25"/>
        <v xml:space="preserve"> </v>
      </c>
      <c r="T20" s="287" t="str">
        <f t="shared" si="10"/>
        <v/>
      </c>
      <c r="U20" s="288" t="str">
        <f t="shared" si="11"/>
        <v/>
      </c>
      <c r="V20" s="290" t="str">
        <f t="shared" si="26"/>
        <v xml:space="preserve"> </v>
      </c>
      <c r="W20" s="287" t="str">
        <f t="shared" si="12"/>
        <v/>
      </c>
      <c r="X20" s="288" t="str">
        <f t="shared" si="13"/>
        <v/>
      </c>
      <c r="Y20" s="290" t="str">
        <f t="shared" si="27"/>
        <v xml:space="preserve"> </v>
      </c>
      <c r="Z20" s="287" t="str">
        <f t="shared" si="14"/>
        <v/>
      </c>
      <c r="AA20" s="288" t="str">
        <f t="shared" si="15"/>
        <v/>
      </c>
      <c r="AB20" s="290" t="str">
        <f t="shared" si="28"/>
        <v xml:space="preserve"> </v>
      </c>
      <c r="AC20" s="287" t="str">
        <f t="shared" si="16"/>
        <v/>
      </c>
      <c r="AD20" s="288" t="str">
        <f t="shared" si="17"/>
        <v/>
      </c>
      <c r="AE20" s="290" t="str">
        <f t="shared" si="29"/>
        <v xml:space="preserve"> </v>
      </c>
      <c r="AF20" s="283"/>
      <c r="AG20" s="284"/>
      <c r="AH20" s="284">
        <v>0</v>
      </c>
      <c r="AI20" s="291" t="s">
        <v>195</v>
      </c>
      <c r="AJ20" s="284">
        <v>175.11</v>
      </c>
      <c r="AK20" s="284"/>
      <c r="AL20" s="291">
        <v>9</v>
      </c>
      <c r="AM20" s="284">
        <v>182.44</v>
      </c>
      <c r="AN20" s="284">
        <v>0</v>
      </c>
      <c r="AO20" s="291">
        <v>8</v>
      </c>
      <c r="AP20" s="284">
        <v>256.89</v>
      </c>
      <c r="AQ20" s="284">
        <v>0</v>
      </c>
      <c r="AR20" s="291">
        <v>7</v>
      </c>
      <c r="AS20" s="284">
        <v>350.21</v>
      </c>
      <c r="AT20" s="284">
        <v>0</v>
      </c>
      <c r="AU20" s="291">
        <v>6</v>
      </c>
      <c r="AV20" s="284">
        <v>0</v>
      </c>
      <c r="AW20" s="284">
        <v>0</v>
      </c>
      <c r="AX20" s="291" t="s">
        <v>195</v>
      </c>
      <c r="AY20" s="284">
        <v>0</v>
      </c>
      <c r="AZ20" s="284">
        <v>0</v>
      </c>
      <c r="BA20" s="291" t="s">
        <v>195</v>
      </c>
      <c r="BB20" s="284">
        <v>0</v>
      </c>
      <c r="BC20" s="284">
        <v>0</v>
      </c>
      <c r="BD20" s="291" t="s">
        <v>195</v>
      </c>
      <c r="BE20" s="284">
        <v>0</v>
      </c>
      <c r="BF20" s="284">
        <v>0</v>
      </c>
      <c r="BG20" s="291" t="s">
        <v>195</v>
      </c>
      <c r="BH20" s="284">
        <v>0</v>
      </c>
      <c r="BI20" s="284">
        <v>0</v>
      </c>
      <c r="BJ20" s="291" t="s">
        <v>195</v>
      </c>
      <c r="BL20" s="284"/>
      <c r="BM20" s="291"/>
      <c r="BN20" s="284"/>
      <c r="BO20" s="284"/>
      <c r="BP20" s="291"/>
      <c r="BQ20" s="284"/>
      <c r="BR20" s="284"/>
      <c r="BS20" s="291"/>
      <c r="BT20" s="284"/>
      <c r="BU20" s="284"/>
      <c r="BV20" s="291"/>
      <c r="BW20" s="284"/>
      <c r="BX20" s="284"/>
      <c r="BY20" s="291"/>
      <c r="BZ20" s="284"/>
      <c r="CA20" s="284"/>
      <c r="CB20" s="291"/>
      <c r="CC20" s="284"/>
      <c r="CD20" s="284"/>
      <c r="CE20" s="291"/>
      <c r="CF20" s="284"/>
      <c r="CG20" s="284"/>
      <c r="CH20" s="291"/>
      <c r="CI20" s="284"/>
      <c r="CJ20" s="284"/>
      <c r="CK20" s="291"/>
      <c r="CL20" s="284"/>
      <c r="CM20" s="284"/>
      <c r="CN20" s="291"/>
      <c r="CP20" s="284"/>
      <c r="CQ20" s="284"/>
      <c r="CR20" s="291"/>
      <c r="CS20" s="284"/>
      <c r="CT20" s="284"/>
      <c r="CU20" s="291"/>
      <c r="CV20" s="284"/>
      <c r="CW20" s="284"/>
      <c r="CX20" s="291"/>
      <c r="CY20" s="284"/>
      <c r="CZ20" s="284"/>
      <c r="DA20" s="291"/>
      <c r="DB20" s="284"/>
      <c r="DC20" s="284"/>
      <c r="DD20" s="291"/>
      <c r="DE20" s="284"/>
      <c r="DF20" s="284"/>
      <c r="DG20" s="291"/>
      <c r="DH20" s="284"/>
      <c r="DI20" s="284"/>
      <c r="DJ20" s="291"/>
      <c r="DK20" s="284"/>
      <c r="DL20" s="284"/>
      <c r="DM20" s="291"/>
      <c r="DN20" s="284"/>
      <c r="DO20" s="284"/>
      <c r="DP20" s="291"/>
      <c r="DQ20" s="284"/>
      <c r="DR20" s="284"/>
      <c r="DS20" s="291"/>
    </row>
    <row r="21" spans="1:123" ht="19.5" customHeight="1" x14ac:dyDescent="0.25">
      <c r="A21" s="286">
        <v>57</v>
      </c>
      <c r="B21" s="287" t="str">
        <f t="shared" si="0"/>
        <v/>
      </c>
      <c r="C21" s="288" t="str">
        <f t="shared" si="1"/>
        <v/>
      </c>
      <c r="D21" s="290" t="str">
        <f t="shared" si="18"/>
        <v xml:space="preserve"> </v>
      </c>
      <c r="E21" s="287">
        <f t="shared" si="19"/>
        <v>179.3</v>
      </c>
      <c r="F21" s="288" t="str">
        <f t="shared" si="2"/>
        <v/>
      </c>
      <c r="G21" s="290">
        <f t="shared" si="20"/>
        <v>9</v>
      </c>
      <c r="H21" s="287">
        <f t="shared" si="21"/>
        <v>185.6</v>
      </c>
      <c r="I21" s="288">
        <f t="shared" si="3"/>
        <v>185.6</v>
      </c>
      <c r="J21" s="290">
        <f t="shared" si="22"/>
        <v>8</v>
      </c>
      <c r="K21" s="287">
        <f t="shared" si="4"/>
        <v>268.43</v>
      </c>
      <c r="L21" s="292">
        <f t="shared" si="5"/>
        <v>268.43</v>
      </c>
      <c r="M21" s="293">
        <f t="shared" si="23"/>
        <v>7</v>
      </c>
      <c r="N21" s="294">
        <f t="shared" si="6"/>
        <v>352.31</v>
      </c>
      <c r="O21" s="292">
        <f t="shared" si="7"/>
        <v>352.31</v>
      </c>
      <c r="P21" s="290">
        <f t="shared" si="24"/>
        <v>6</v>
      </c>
      <c r="Q21" s="287">
        <f t="shared" si="8"/>
        <v>478.14</v>
      </c>
      <c r="R21" s="288">
        <f t="shared" si="9"/>
        <v>478.14</v>
      </c>
      <c r="S21" s="290">
        <f t="shared" si="25"/>
        <v>5</v>
      </c>
      <c r="T21" s="287">
        <f t="shared" si="10"/>
        <v>573.55999999999995</v>
      </c>
      <c r="U21" s="288">
        <f t="shared" si="11"/>
        <v>573.55999999999995</v>
      </c>
      <c r="V21" s="290">
        <f t="shared" si="26"/>
        <v>5</v>
      </c>
      <c r="W21" s="287">
        <f t="shared" si="12"/>
        <v>665.82</v>
      </c>
      <c r="X21" s="288">
        <f t="shared" si="13"/>
        <v>665.82</v>
      </c>
      <c r="Y21" s="290">
        <f t="shared" si="27"/>
        <v>4</v>
      </c>
      <c r="Z21" s="287" t="str">
        <f t="shared" si="14"/>
        <v/>
      </c>
      <c r="AA21" s="288">
        <f t="shared" si="15"/>
        <v>699.38</v>
      </c>
      <c r="AB21" s="290">
        <f t="shared" si="28"/>
        <v>3</v>
      </c>
      <c r="AC21" s="287" t="str">
        <f t="shared" si="16"/>
        <v/>
      </c>
      <c r="AD21" s="288">
        <f t="shared" si="17"/>
        <v>829.4</v>
      </c>
      <c r="AE21" s="290">
        <f t="shared" si="29"/>
        <v>3</v>
      </c>
      <c r="AF21" s="283"/>
      <c r="AG21" s="284"/>
      <c r="AH21" s="284">
        <v>0</v>
      </c>
      <c r="AI21" s="291" t="s">
        <v>195</v>
      </c>
      <c r="AJ21" s="284">
        <v>179.3</v>
      </c>
      <c r="AK21" s="284"/>
      <c r="AL21" s="291">
        <v>9</v>
      </c>
      <c r="AM21" s="284">
        <v>185.6</v>
      </c>
      <c r="AN21" s="284">
        <v>185.6</v>
      </c>
      <c r="AO21" s="291">
        <v>8</v>
      </c>
      <c r="AP21" s="284">
        <v>268.43</v>
      </c>
      <c r="AQ21" s="284">
        <v>268.43</v>
      </c>
      <c r="AR21" s="291">
        <v>7</v>
      </c>
      <c r="AS21" s="284">
        <v>352.31</v>
      </c>
      <c r="AT21" s="284">
        <v>352.31</v>
      </c>
      <c r="AU21" s="291">
        <v>6</v>
      </c>
      <c r="AV21" s="284">
        <v>478.14</v>
      </c>
      <c r="AW21" s="284">
        <v>478.14</v>
      </c>
      <c r="AX21" s="291">
        <v>5</v>
      </c>
      <c r="AY21" s="284">
        <v>573.55999999999995</v>
      </c>
      <c r="AZ21" s="284">
        <v>573.55999999999995</v>
      </c>
      <c r="BA21" s="291">
        <v>5</v>
      </c>
      <c r="BB21" s="284">
        <v>665.82</v>
      </c>
      <c r="BC21" s="284">
        <v>665.82</v>
      </c>
      <c r="BD21" s="291">
        <v>4</v>
      </c>
      <c r="BE21" s="284">
        <v>0</v>
      </c>
      <c r="BF21" s="284">
        <v>699.38</v>
      </c>
      <c r="BG21" s="291">
        <v>3</v>
      </c>
      <c r="BH21" s="284">
        <v>0</v>
      </c>
      <c r="BI21" s="284">
        <v>829.4</v>
      </c>
      <c r="BJ21" s="291">
        <v>3</v>
      </c>
      <c r="BL21" s="284"/>
      <c r="BM21" s="291"/>
      <c r="BN21" s="284"/>
      <c r="BO21" s="284"/>
      <c r="BP21" s="291"/>
      <c r="BQ21" s="284"/>
      <c r="BR21" s="284"/>
      <c r="BS21" s="291"/>
      <c r="BT21" s="284"/>
      <c r="BU21" s="284"/>
      <c r="BV21" s="291"/>
      <c r="BW21" s="284"/>
      <c r="BX21" s="284"/>
      <c r="BY21" s="291"/>
      <c r="BZ21" s="284"/>
      <c r="CA21" s="284"/>
      <c r="CB21" s="291"/>
      <c r="CC21" s="284"/>
      <c r="CD21" s="284"/>
      <c r="CE21" s="291"/>
      <c r="CF21" s="284"/>
      <c r="CG21" s="284"/>
      <c r="CH21" s="291"/>
      <c r="CI21" s="284"/>
      <c r="CJ21" s="284"/>
      <c r="CK21" s="291"/>
      <c r="CL21" s="284"/>
      <c r="CM21" s="284"/>
      <c r="CN21" s="291"/>
      <c r="CP21" s="284"/>
      <c r="CQ21" s="284"/>
      <c r="CR21" s="291"/>
      <c r="CS21" s="284"/>
      <c r="CT21" s="284"/>
      <c r="CU21" s="291"/>
      <c r="CV21" s="284"/>
      <c r="CW21" s="284"/>
      <c r="CX21" s="291"/>
      <c r="CY21" s="284"/>
      <c r="CZ21" s="284"/>
      <c r="DA21" s="291"/>
      <c r="DB21" s="284"/>
      <c r="DC21" s="284"/>
      <c r="DD21" s="291"/>
      <c r="DE21" s="284"/>
      <c r="DF21" s="284"/>
      <c r="DG21" s="291"/>
      <c r="DH21" s="284"/>
      <c r="DI21" s="284"/>
      <c r="DJ21" s="291"/>
      <c r="DK21" s="284"/>
      <c r="DL21" s="284"/>
      <c r="DM21" s="291"/>
      <c r="DN21" s="284"/>
      <c r="DO21" s="284"/>
      <c r="DP21" s="291"/>
      <c r="DQ21" s="284"/>
      <c r="DR21" s="284"/>
      <c r="DS21" s="291"/>
    </row>
    <row r="22" spans="1:123" ht="18" customHeight="1" x14ac:dyDescent="0.25">
      <c r="A22" s="286">
        <v>60</v>
      </c>
      <c r="B22" s="287" t="str">
        <f t="shared" si="0"/>
        <v/>
      </c>
      <c r="C22" s="288">
        <f t="shared" si="1"/>
        <v>180.35</v>
      </c>
      <c r="D22" s="290">
        <f t="shared" si="18"/>
        <v>10</v>
      </c>
      <c r="E22" s="287">
        <f t="shared" si="19"/>
        <v>181.39</v>
      </c>
      <c r="F22" s="288" t="str">
        <f t="shared" si="2"/>
        <v/>
      </c>
      <c r="G22" s="290">
        <f t="shared" si="20"/>
        <v>9</v>
      </c>
      <c r="H22" s="287">
        <f t="shared" si="21"/>
        <v>186.64</v>
      </c>
      <c r="I22" s="288">
        <f t="shared" si="3"/>
        <v>186.64</v>
      </c>
      <c r="J22" s="290">
        <f t="shared" si="22"/>
        <v>8</v>
      </c>
      <c r="K22" s="287">
        <f t="shared" si="4"/>
        <v>276.81</v>
      </c>
      <c r="L22" s="292">
        <f t="shared" si="5"/>
        <v>276.81</v>
      </c>
      <c r="M22" s="293">
        <f t="shared" si="23"/>
        <v>7</v>
      </c>
      <c r="N22" s="294">
        <f t="shared" si="6"/>
        <v>366.99</v>
      </c>
      <c r="O22" s="292">
        <f t="shared" si="7"/>
        <v>366.99</v>
      </c>
      <c r="P22" s="290">
        <f t="shared" si="24"/>
        <v>6</v>
      </c>
      <c r="Q22" s="287">
        <f t="shared" si="8"/>
        <v>480.23</v>
      </c>
      <c r="R22" s="288">
        <f t="shared" si="9"/>
        <v>480.23</v>
      </c>
      <c r="S22" s="290">
        <f t="shared" si="25"/>
        <v>5</v>
      </c>
      <c r="T22" s="287">
        <f t="shared" si="10"/>
        <v>574.6</v>
      </c>
      <c r="U22" s="288">
        <f t="shared" si="11"/>
        <v>574.6</v>
      </c>
      <c r="V22" s="290">
        <f t="shared" si="26"/>
        <v>4</v>
      </c>
      <c r="W22" s="287">
        <f t="shared" si="12"/>
        <v>673.17</v>
      </c>
      <c r="X22" s="288">
        <f t="shared" si="13"/>
        <v>673.17</v>
      </c>
      <c r="Y22" s="290">
        <f t="shared" si="27"/>
        <v>4</v>
      </c>
      <c r="Z22" s="287" t="str">
        <f t="shared" si="14"/>
        <v/>
      </c>
      <c r="AA22" s="288">
        <f t="shared" si="15"/>
        <v>723.49</v>
      </c>
      <c r="AB22" s="290">
        <f t="shared" si="28"/>
        <v>3</v>
      </c>
      <c r="AC22" s="287" t="str">
        <f t="shared" si="16"/>
        <v/>
      </c>
      <c r="AD22" s="288">
        <f t="shared" si="17"/>
        <v>875.53</v>
      </c>
      <c r="AE22" s="290">
        <f t="shared" si="29"/>
        <v>3</v>
      </c>
      <c r="AF22" s="283"/>
      <c r="AG22" s="284"/>
      <c r="AH22" s="284">
        <v>180.35</v>
      </c>
      <c r="AI22" s="291">
        <v>10</v>
      </c>
      <c r="AJ22" s="284">
        <v>181.39</v>
      </c>
      <c r="AK22" s="284"/>
      <c r="AL22" s="291">
        <v>9</v>
      </c>
      <c r="AM22" s="284">
        <v>186.64</v>
      </c>
      <c r="AN22" s="284">
        <v>186.64</v>
      </c>
      <c r="AO22" s="291">
        <v>8</v>
      </c>
      <c r="AP22" s="284">
        <v>276.81</v>
      </c>
      <c r="AQ22" s="284">
        <v>276.81</v>
      </c>
      <c r="AR22" s="291">
        <v>7</v>
      </c>
      <c r="AS22" s="284">
        <v>366.99</v>
      </c>
      <c r="AT22" s="284">
        <v>366.99</v>
      </c>
      <c r="AU22" s="291">
        <v>6</v>
      </c>
      <c r="AV22" s="284">
        <v>480.23</v>
      </c>
      <c r="AW22" s="284">
        <v>480.23</v>
      </c>
      <c r="AX22" s="291">
        <v>5</v>
      </c>
      <c r="AY22" s="284">
        <v>574.6</v>
      </c>
      <c r="AZ22" s="284">
        <v>574.6</v>
      </c>
      <c r="BA22" s="291">
        <v>4</v>
      </c>
      <c r="BB22" s="284">
        <v>673.17</v>
      </c>
      <c r="BC22" s="284">
        <v>673.17</v>
      </c>
      <c r="BD22" s="291">
        <v>4</v>
      </c>
      <c r="BE22" s="284">
        <v>0</v>
      </c>
      <c r="BF22" s="284">
        <v>723.49</v>
      </c>
      <c r="BG22" s="291">
        <v>3</v>
      </c>
      <c r="BH22" s="284">
        <v>0</v>
      </c>
      <c r="BI22" s="284">
        <v>875.53</v>
      </c>
      <c r="BJ22" s="291">
        <v>3</v>
      </c>
      <c r="BL22" s="284"/>
      <c r="BM22" s="291"/>
      <c r="BN22" s="284"/>
      <c r="BO22" s="284"/>
      <c r="BP22" s="291"/>
      <c r="BQ22" s="284"/>
      <c r="BR22" s="284"/>
      <c r="BS22" s="291"/>
      <c r="BT22" s="284"/>
      <c r="BU22" s="284"/>
      <c r="BV22" s="291"/>
      <c r="BW22" s="284"/>
      <c r="BX22" s="284"/>
      <c r="BY22" s="291"/>
      <c r="BZ22" s="284"/>
      <c r="CA22" s="284"/>
      <c r="CB22" s="291"/>
      <c r="CC22" s="284"/>
      <c r="CD22" s="284"/>
      <c r="CE22" s="291"/>
      <c r="CF22" s="284"/>
      <c r="CG22" s="284"/>
      <c r="CH22" s="291"/>
      <c r="CI22" s="284"/>
      <c r="CJ22" s="284"/>
      <c r="CK22" s="291"/>
      <c r="CL22" s="284"/>
      <c r="CM22" s="284"/>
      <c r="CN22" s="291"/>
      <c r="CP22" s="284"/>
      <c r="CQ22" s="284"/>
      <c r="CR22" s="291"/>
      <c r="CS22" s="284"/>
      <c r="CT22" s="284"/>
      <c r="CU22" s="291"/>
      <c r="CV22" s="284"/>
      <c r="CW22" s="284"/>
      <c r="CX22" s="291"/>
      <c r="CY22" s="284"/>
      <c r="CZ22" s="284"/>
      <c r="DA22" s="291"/>
      <c r="DB22" s="284"/>
      <c r="DC22" s="284"/>
      <c r="DD22" s="291"/>
      <c r="DE22" s="284"/>
      <c r="DF22" s="284"/>
      <c r="DG22" s="291"/>
      <c r="DH22" s="284"/>
      <c r="DI22" s="284"/>
      <c r="DJ22" s="291"/>
      <c r="DK22" s="284"/>
      <c r="DL22" s="284"/>
      <c r="DM22" s="291"/>
      <c r="DN22" s="284"/>
      <c r="DO22" s="284"/>
      <c r="DP22" s="291"/>
      <c r="DQ22" s="284"/>
      <c r="DR22" s="284"/>
      <c r="DS22" s="291"/>
    </row>
    <row r="23" spans="1:123" ht="18" customHeight="1" x14ac:dyDescent="0.25">
      <c r="A23" s="286">
        <v>64</v>
      </c>
      <c r="B23" s="287" t="str">
        <f t="shared" si="0"/>
        <v/>
      </c>
      <c r="C23" s="288" t="str">
        <f t="shared" si="1"/>
        <v/>
      </c>
      <c r="D23" s="290" t="str">
        <f t="shared" si="18"/>
        <v xml:space="preserve"> </v>
      </c>
      <c r="E23" s="287">
        <f t="shared" si="19"/>
        <v>189.79</v>
      </c>
      <c r="F23" s="288" t="str">
        <f t="shared" si="2"/>
        <v/>
      </c>
      <c r="G23" s="290">
        <f t="shared" si="20"/>
        <v>8</v>
      </c>
      <c r="H23" s="287">
        <f t="shared" si="21"/>
        <v>196.08</v>
      </c>
      <c r="I23" s="288" t="str">
        <f t="shared" si="3"/>
        <v/>
      </c>
      <c r="J23" s="290">
        <f t="shared" si="22"/>
        <v>7</v>
      </c>
      <c r="K23" s="287">
        <f t="shared" si="4"/>
        <v>287.3</v>
      </c>
      <c r="L23" s="292" t="str">
        <f t="shared" si="5"/>
        <v/>
      </c>
      <c r="M23" s="293">
        <f t="shared" si="23"/>
        <v>7</v>
      </c>
      <c r="N23" s="294" t="str">
        <f t="shared" si="6"/>
        <v/>
      </c>
      <c r="O23" s="292" t="str">
        <f t="shared" si="7"/>
        <v/>
      </c>
      <c r="P23" s="290" t="str">
        <f t="shared" si="24"/>
        <v xml:space="preserve"> </v>
      </c>
      <c r="Q23" s="287" t="str">
        <f t="shared" si="8"/>
        <v/>
      </c>
      <c r="R23" s="288" t="str">
        <f t="shared" si="9"/>
        <v/>
      </c>
      <c r="S23" s="290" t="str">
        <f t="shared" si="25"/>
        <v xml:space="preserve"> </v>
      </c>
      <c r="T23" s="287" t="str">
        <f t="shared" si="10"/>
        <v/>
      </c>
      <c r="U23" s="288" t="str">
        <f t="shared" si="11"/>
        <v/>
      </c>
      <c r="V23" s="290" t="str">
        <f t="shared" si="26"/>
        <v xml:space="preserve"> </v>
      </c>
      <c r="W23" s="287" t="str">
        <f t="shared" si="12"/>
        <v/>
      </c>
      <c r="X23" s="288" t="str">
        <f t="shared" si="13"/>
        <v/>
      </c>
      <c r="Y23" s="290" t="str">
        <f t="shared" si="27"/>
        <v xml:space="preserve"> </v>
      </c>
      <c r="Z23" s="287" t="str">
        <f t="shared" si="14"/>
        <v/>
      </c>
      <c r="AA23" s="288" t="str">
        <f t="shared" si="15"/>
        <v/>
      </c>
      <c r="AB23" s="290" t="str">
        <f t="shared" si="28"/>
        <v xml:space="preserve"> </v>
      </c>
      <c r="AC23" s="287" t="str">
        <f t="shared" si="16"/>
        <v/>
      </c>
      <c r="AD23" s="288" t="str">
        <f t="shared" si="17"/>
        <v/>
      </c>
      <c r="AE23" s="290" t="str">
        <f t="shared" si="29"/>
        <v xml:space="preserve"> </v>
      </c>
      <c r="AF23" s="283"/>
      <c r="AG23" s="284"/>
      <c r="AH23" s="284">
        <v>0</v>
      </c>
      <c r="AI23" s="291" t="s">
        <v>195</v>
      </c>
      <c r="AJ23" s="284">
        <v>189.79</v>
      </c>
      <c r="AK23" s="284"/>
      <c r="AL23" s="291">
        <v>8</v>
      </c>
      <c r="AM23" s="284">
        <v>196.08</v>
      </c>
      <c r="AN23" s="284">
        <v>0</v>
      </c>
      <c r="AO23" s="291">
        <v>7</v>
      </c>
      <c r="AP23" s="284">
        <v>287.3</v>
      </c>
      <c r="AQ23" s="284">
        <v>0</v>
      </c>
      <c r="AR23" s="291">
        <v>7</v>
      </c>
      <c r="AS23" s="284">
        <v>0</v>
      </c>
      <c r="AT23" s="284">
        <v>0</v>
      </c>
      <c r="AU23" s="291" t="s">
        <v>195</v>
      </c>
      <c r="AV23" s="284">
        <v>0</v>
      </c>
      <c r="AW23" s="284">
        <v>0</v>
      </c>
      <c r="AX23" s="291" t="s">
        <v>195</v>
      </c>
      <c r="AY23" s="284">
        <v>0</v>
      </c>
      <c r="AZ23" s="284">
        <v>0</v>
      </c>
      <c r="BA23" s="291" t="s">
        <v>195</v>
      </c>
      <c r="BB23" s="284">
        <v>0</v>
      </c>
      <c r="BC23" s="284">
        <v>0</v>
      </c>
      <c r="BD23" s="291" t="s">
        <v>195</v>
      </c>
      <c r="BE23" s="284">
        <v>0</v>
      </c>
      <c r="BF23" s="284">
        <v>0</v>
      </c>
      <c r="BG23" s="291" t="s">
        <v>195</v>
      </c>
      <c r="BH23" s="284">
        <v>0</v>
      </c>
      <c r="BI23" s="284">
        <v>0</v>
      </c>
      <c r="BJ23" s="291" t="s">
        <v>195</v>
      </c>
      <c r="BL23" s="284"/>
      <c r="BM23" s="291"/>
      <c r="BN23" s="284"/>
      <c r="BO23" s="284"/>
      <c r="BP23" s="291"/>
      <c r="BQ23" s="284"/>
      <c r="BR23" s="284"/>
      <c r="BS23" s="291"/>
      <c r="BT23" s="284"/>
      <c r="BU23" s="284"/>
      <c r="BV23" s="291"/>
      <c r="BW23" s="284"/>
      <c r="BX23" s="284"/>
      <c r="BY23" s="291"/>
      <c r="BZ23" s="284"/>
      <c r="CA23" s="284"/>
      <c r="CB23" s="291"/>
      <c r="CC23" s="284"/>
      <c r="CD23" s="284"/>
      <c r="CE23" s="291"/>
      <c r="CF23" s="284"/>
      <c r="CG23" s="284"/>
      <c r="CH23" s="291"/>
      <c r="CI23" s="284"/>
      <c r="CJ23" s="284"/>
      <c r="CK23" s="291"/>
      <c r="CL23" s="284"/>
      <c r="CM23" s="284"/>
      <c r="CN23" s="291"/>
      <c r="CP23" s="284"/>
      <c r="CQ23" s="284"/>
      <c r="CR23" s="291"/>
      <c r="CS23" s="284"/>
      <c r="CT23" s="284"/>
      <c r="CU23" s="291"/>
      <c r="CV23" s="284"/>
      <c r="CW23" s="284"/>
      <c r="CX23" s="291"/>
      <c r="CY23" s="284"/>
      <c r="CZ23" s="284"/>
      <c r="DA23" s="291"/>
      <c r="DB23" s="284"/>
      <c r="DC23" s="284"/>
      <c r="DD23" s="291"/>
      <c r="DE23" s="284"/>
      <c r="DF23" s="284"/>
      <c r="DG23" s="291"/>
      <c r="DH23" s="284"/>
      <c r="DI23" s="284"/>
      <c r="DJ23" s="291"/>
      <c r="DK23" s="284"/>
      <c r="DL23" s="284"/>
      <c r="DM23" s="291"/>
      <c r="DN23" s="284"/>
      <c r="DO23" s="284"/>
      <c r="DP23" s="291"/>
      <c r="DQ23" s="284"/>
      <c r="DR23" s="284"/>
      <c r="DS23" s="291"/>
    </row>
    <row r="24" spans="1:123" ht="18" customHeight="1" x14ac:dyDescent="0.25">
      <c r="A24" s="286">
        <v>70</v>
      </c>
      <c r="B24" s="287" t="str">
        <f t="shared" si="0"/>
        <v/>
      </c>
      <c r="C24" s="288" t="str">
        <f t="shared" si="1"/>
        <v/>
      </c>
      <c r="D24" s="290" t="str">
        <f t="shared" si="18"/>
        <v xml:space="preserve"> </v>
      </c>
      <c r="E24" s="287" t="str">
        <f t="shared" si="19"/>
        <v/>
      </c>
      <c r="F24" s="288" t="str">
        <f t="shared" si="2"/>
        <v/>
      </c>
      <c r="G24" s="290" t="str">
        <f t="shared" si="20"/>
        <v xml:space="preserve"> </v>
      </c>
      <c r="H24" s="287" t="str">
        <f t="shared" si="21"/>
        <v/>
      </c>
      <c r="I24" s="288">
        <f t="shared" si="3"/>
        <v>207.61</v>
      </c>
      <c r="J24" s="290">
        <f t="shared" si="22"/>
        <v>7</v>
      </c>
      <c r="K24" s="287">
        <f t="shared" si="4"/>
        <v>324</v>
      </c>
      <c r="L24" s="292">
        <f t="shared" si="5"/>
        <v>324</v>
      </c>
      <c r="M24" s="293">
        <f t="shared" si="23"/>
        <v>6</v>
      </c>
      <c r="N24" s="294">
        <f t="shared" si="6"/>
        <v>402.64</v>
      </c>
      <c r="O24" s="292">
        <f t="shared" si="7"/>
        <v>402.64</v>
      </c>
      <c r="P24" s="290">
        <f t="shared" si="24"/>
        <v>5</v>
      </c>
      <c r="Q24" s="287">
        <f t="shared" si="8"/>
        <v>511.68</v>
      </c>
      <c r="R24" s="288">
        <f t="shared" si="9"/>
        <v>511.68</v>
      </c>
      <c r="S24" s="290">
        <f t="shared" si="25"/>
        <v>5</v>
      </c>
      <c r="T24" s="287">
        <f t="shared" si="10"/>
        <v>611.29</v>
      </c>
      <c r="U24" s="288">
        <f t="shared" si="11"/>
        <v>611.29</v>
      </c>
      <c r="V24" s="290">
        <f t="shared" si="26"/>
        <v>4</v>
      </c>
      <c r="W24" s="287">
        <f t="shared" si="12"/>
        <v>694.14</v>
      </c>
      <c r="X24" s="288">
        <f t="shared" si="13"/>
        <v>694.14</v>
      </c>
      <c r="Y24" s="290">
        <f t="shared" si="27"/>
        <v>4</v>
      </c>
      <c r="Z24" s="287" t="str">
        <f t="shared" si="14"/>
        <v/>
      </c>
      <c r="AA24" s="288">
        <f t="shared" si="15"/>
        <v>751.81</v>
      </c>
      <c r="AB24" s="290">
        <f t="shared" si="28"/>
        <v>3</v>
      </c>
      <c r="AC24" s="287" t="str">
        <f t="shared" si="16"/>
        <v/>
      </c>
      <c r="AD24" s="288">
        <f t="shared" si="17"/>
        <v>915.37</v>
      </c>
      <c r="AE24" s="290">
        <f t="shared" si="29"/>
        <v>3</v>
      </c>
      <c r="AF24" s="283"/>
      <c r="AG24" s="284"/>
      <c r="AH24" s="284">
        <v>0</v>
      </c>
      <c r="AI24" s="291" t="s">
        <v>195</v>
      </c>
      <c r="AJ24" s="284">
        <v>0</v>
      </c>
      <c r="AK24" s="284"/>
      <c r="AL24" s="291">
        <v>0</v>
      </c>
      <c r="AM24" s="284">
        <v>0</v>
      </c>
      <c r="AN24" s="284">
        <v>207.61</v>
      </c>
      <c r="AO24" s="291">
        <v>7</v>
      </c>
      <c r="AP24" s="284">
        <v>324</v>
      </c>
      <c r="AQ24" s="284">
        <v>324</v>
      </c>
      <c r="AR24" s="291">
        <v>6</v>
      </c>
      <c r="AS24" s="284">
        <v>402.64</v>
      </c>
      <c r="AT24" s="284">
        <v>402.64</v>
      </c>
      <c r="AU24" s="291">
        <v>5</v>
      </c>
      <c r="AV24" s="284">
        <v>511.68</v>
      </c>
      <c r="AW24" s="284">
        <v>511.68</v>
      </c>
      <c r="AX24" s="291">
        <v>5</v>
      </c>
      <c r="AY24" s="284">
        <v>611.29</v>
      </c>
      <c r="AZ24" s="284">
        <v>611.29</v>
      </c>
      <c r="BA24" s="291">
        <v>4</v>
      </c>
      <c r="BB24" s="284">
        <v>694.14</v>
      </c>
      <c r="BC24" s="284">
        <v>694.14</v>
      </c>
      <c r="BD24" s="291">
        <v>4</v>
      </c>
      <c r="BE24" s="284">
        <v>0</v>
      </c>
      <c r="BF24" s="284">
        <v>751.81</v>
      </c>
      <c r="BG24" s="291">
        <v>3</v>
      </c>
      <c r="BH24" s="284">
        <v>0</v>
      </c>
      <c r="BI24" s="284">
        <v>915.37</v>
      </c>
      <c r="BJ24" s="291">
        <v>3</v>
      </c>
      <c r="BL24" s="284"/>
      <c r="BM24" s="291"/>
      <c r="BN24" s="284"/>
      <c r="BO24" s="284"/>
      <c r="BP24" s="291"/>
      <c r="BQ24" s="284"/>
      <c r="BR24" s="284"/>
      <c r="BS24" s="291"/>
      <c r="BT24" s="284"/>
      <c r="BU24" s="284"/>
      <c r="BV24" s="291"/>
      <c r="BW24" s="284"/>
      <c r="BX24" s="284"/>
      <c r="BY24" s="291"/>
      <c r="BZ24" s="284"/>
      <c r="CA24" s="284"/>
      <c r="CB24" s="291"/>
      <c r="CC24" s="284"/>
      <c r="CD24" s="284"/>
      <c r="CE24" s="291"/>
      <c r="CF24" s="284"/>
      <c r="CG24" s="284"/>
      <c r="CH24" s="291"/>
      <c r="CI24" s="284"/>
      <c r="CJ24" s="284"/>
      <c r="CK24" s="291"/>
      <c r="CL24" s="284"/>
      <c r="CM24" s="284"/>
      <c r="CN24" s="291"/>
      <c r="CP24" s="284"/>
      <c r="CQ24" s="284"/>
      <c r="CR24" s="291"/>
      <c r="CS24" s="284"/>
      <c r="CT24" s="284"/>
      <c r="CU24" s="291"/>
      <c r="CV24" s="284"/>
      <c r="CW24" s="284"/>
      <c r="CX24" s="291"/>
      <c r="CY24" s="284"/>
      <c r="CZ24" s="284"/>
      <c r="DA24" s="291"/>
      <c r="DB24" s="284"/>
      <c r="DC24" s="284"/>
      <c r="DD24" s="291"/>
      <c r="DE24" s="284"/>
      <c r="DF24" s="284"/>
      <c r="DG24" s="291"/>
      <c r="DH24" s="284"/>
      <c r="DI24" s="284"/>
      <c r="DJ24" s="291"/>
      <c r="DK24" s="284"/>
      <c r="DL24" s="284"/>
      <c r="DM24" s="291"/>
      <c r="DN24" s="284"/>
      <c r="DO24" s="284"/>
      <c r="DP24" s="291"/>
      <c r="DQ24" s="284"/>
      <c r="DR24" s="284"/>
      <c r="DS24" s="291"/>
    </row>
    <row r="25" spans="1:123" ht="18" customHeight="1" x14ac:dyDescent="0.25">
      <c r="A25" s="286">
        <v>76</v>
      </c>
      <c r="B25" s="287" t="str">
        <f t="shared" si="0"/>
        <v/>
      </c>
      <c r="C25" s="288">
        <f t="shared" si="1"/>
        <v>199.22</v>
      </c>
      <c r="D25" s="290">
        <f t="shared" si="18"/>
        <v>8</v>
      </c>
      <c r="E25" s="287">
        <f t="shared" si="19"/>
        <v>201.32</v>
      </c>
      <c r="F25" s="288" t="str">
        <f t="shared" si="2"/>
        <v/>
      </c>
      <c r="G25" s="290">
        <f t="shared" si="20"/>
        <v>7</v>
      </c>
      <c r="H25" s="287">
        <f t="shared" si="21"/>
        <v>212.85</v>
      </c>
      <c r="I25" s="288">
        <f t="shared" si="3"/>
        <v>212.85</v>
      </c>
      <c r="J25" s="290">
        <f t="shared" si="22"/>
        <v>6</v>
      </c>
      <c r="K25" s="287">
        <f t="shared" si="4"/>
        <v>329.24</v>
      </c>
      <c r="L25" s="292">
        <f t="shared" si="5"/>
        <v>329.24</v>
      </c>
      <c r="M25" s="293">
        <f t="shared" si="23"/>
        <v>6</v>
      </c>
      <c r="N25" s="294">
        <f t="shared" si="6"/>
        <v>418.37</v>
      </c>
      <c r="O25" s="292">
        <f t="shared" si="7"/>
        <v>418.37</v>
      </c>
      <c r="P25" s="290">
        <f t="shared" si="24"/>
        <v>5</v>
      </c>
      <c r="Q25" s="287">
        <f t="shared" si="8"/>
        <v>522.16999999999996</v>
      </c>
      <c r="R25" s="288">
        <f t="shared" si="9"/>
        <v>522.16999999999996</v>
      </c>
      <c r="S25" s="290">
        <f t="shared" si="25"/>
        <v>4</v>
      </c>
      <c r="T25" s="287">
        <f t="shared" si="10"/>
        <v>615.5</v>
      </c>
      <c r="U25" s="288">
        <f t="shared" si="11"/>
        <v>615.5</v>
      </c>
      <c r="V25" s="290">
        <f t="shared" si="26"/>
        <v>4</v>
      </c>
      <c r="W25" s="287">
        <f t="shared" si="12"/>
        <v>710.91</v>
      </c>
      <c r="X25" s="288">
        <f t="shared" si="13"/>
        <v>710.91</v>
      </c>
      <c r="Y25" s="290">
        <f t="shared" si="27"/>
        <v>3</v>
      </c>
      <c r="Z25" s="287" t="str">
        <f t="shared" si="14"/>
        <v/>
      </c>
      <c r="AA25" s="288">
        <f t="shared" si="15"/>
        <v>790.6</v>
      </c>
      <c r="AB25" s="290">
        <f t="shared" si="28"/>
        <v>3</v>
      </c>
      <c r="AC25" s="287" t="str">
        <f t="shared" si="16"/>
        <v/>
      </c>
      <c r="AD25" s="288">
        <f t="shared" si="17"/>
        <v>939.49</v>
      </c>
      <c r="AE25" s="290">
        <f t="shared" si="29"/>
        <v>3</v>
      </c>
      <c r="AF25" s="283"/>
      <c r="AG25" s="284"/>
      <c r="AH25" s="284">
        <v>199.22</v>
      </c>
      <c r="AI25" s="291">
        <v>8</v>
      </c>
      <c r="AJ25" s="284">
        <v>201.32</v>
      </c>
      <c r="AK25" s="284"/>
      <c r="AL25" s="291">
        <v>7</v>
      </c>
      <c r="AM25" s="284">
        <v>212.85</v>
      </c>
      <c r="AN25" s="284">
        <v>212.85</v>
      </c>
      <c r="AO25" s="291">
        <v>6</v>
      </c>
      <c r="AP25" s="284">
        <v>329.24</v>
      </c>
      <c r="AQ25" s="284">
        <v>329.24</v>
      </c>
      <c r="AR25" s="291">
        <v>6</v>
      </c>
      <c r="AS25" s="284">
        <v>418.37</v>
      </c>
      <c r="AT25" s="284">
        <v>418.37</v>
      </c>
      <c r="AU25" s="291">
        <v>5</v>
      </c>
      <c r="AV25" s="284">
        <v>522.16999999999996</v>
      </c>
      <c r="AW25" s="284">
        <v>522.16999999999996</v>
      </c>
      <c r="AX25" s="291">
        <v>4</v>
      </c>
      <c r="AY25" s="284">
        <v>615.5</v>
      </c>
      <c r="AZ25" s="284">
        <v>615.5</v>
      </c>
      <c r="BA25" s="291">
        <v>4</v>
      </c>
      <c r="BB25" s="284">
        <v>710.91</v>
      </c>
      <c r="BC25" s="284">
        <v>710.91</v>
      </c>
      <c r="BD25" s="291">
        <v>3</v>
      </c>
      <c r="BE25" s="284">
        <v>0</v>
      </c>
      <c r="BF25" s="284">
        <v>790.6</v>
      </c>
      <c r="BG25" s="291">
        <v>3</v>
      </c>
      <c r="BH25" s="284">
        <v>0</v>
      </c>
      <c r="BI25" s="284">
        <v>939.49</v>
      </c>
      <c r="BJ25" s="291">
        <v>3</v>
      </c>
      <c r="BL25" s="284"/>
      <c r="BM25" s="291"/>
      <c r="BN25" s="284"/>
      <c r="BO25" s="284"/>
      <c r="BP25" s="291"/>
      <c r="BQ25" s="284"/>
      <c r="BR25" s="284"/>
      <c r="BS25" s="291"/>
      <c r="BT25" s="284"/>
      <c r="BU25" s="284"/>
      <c r="BV25" s="291"/>
      <c r="BW25" s="284"/>
      <c r="BX25" s="284"/>
      <c r="BY25" s="291"/>
      <c r="BZ25" s="284"/>
      <c r="CA25" s="284"/>
      <c r="CB25" s="291"/>
      <c r="CC25" s="284"/>
      <c r="CD25" s="284"/>
      <c r="CE25" s="291"/>
      <c r="CF25" s="284"/>
      <c r="CG25" s="284"/>
      <c r="CH25" s="291"/>
      <c r="CI25" s="284"/>
      <c r="CJ25" s="284"/>
      <c r="CK25" s="291"/>
      <c r="CL25" s="284"/>
      <c r="CM25" s="284"/>
      <c r="CN25" s="291"/>
      <c r="CP25" s="284"/>
      <c r="CQ25" s="284"/>
      <c r="CR25" s="291"/>
      <c r="CS25" s="284"/>
      <c r="CT25" s="284"/>
      <c r="CU25" s="291"/>
      <c r="CV25" s="284"/>
      <c r="CW25" s="284"/>
      <c r="CX25" s="291"/>
      <c r="CY25" s="284"/>
      <c r="CZ25" s="284"/>
      <c r="DA25" s="291"/>
      <c r="DB25" s="284"/>
      <c r="DC25" s="284"/>
      <c r="DD25" s="291"/>
      <c r="DE25" s="284"/>
      <c r="DF25" s="284"/>
      <c r="DG25" s="291"/>
      <c r="DH25" s="284"/>
      <c r="DI25" s="284"/>
      <c r="DJ25" s="291"/>
      <c r="DK25" s="284"/>
      <c r="DL25" s="284"/>
      <c r="DM25" s="291"/>
      <c r="DN25" s="284"/>
      <c r="DO25" s="284"/>
      <c r="DP25" s="291"/>
      <c r="DQ25" s="284"/>
      <c r="DR25" s="284"/>
      <c r="DS25" s="291"/>
    </row>
    <row r="26" spans="1:123" ht="18" customHeight="1" x14ac:dyDescent="0.25">
      <c r="A26" s="286">
        <v>83</v>
      </c>
      <c r="B26" s="287" t="str">
        <f t="shared" si="0"/>
        <v/>
      </c>
      <c r="C26" s="288" t="str">
        <f t="shared" si="1"/>
        <v/>
      </c>
      <c r="D26" s="290" t="str">
        <f t="shared" si="18"/>
        <v xml:space="preserve"> </v>
      </c>
      <c r="E26" s="287" t="str">
        <f t="shared" si="19"/>
        <v/>
      </c>
      <c r="F26" s="288" t="str">
        <f t="shared" si="2"/>
        <v/>
      </c>
      <c r="G26" s="290" t="str">
        <f t="shared" si="20"/>
        <v xml:space="preserve"> </v>
      </c>
      <c r="H26" s="287" t="str">
        <f t="shared" si="21"/>
        <v/>
      </c>
      <c r="I26" s="288">
        <f t="shared" si="3"/>
        <v>226.49</v>
      </c>
      <c r="J26" s="290">
        <f t="shared" si="22"/>
        <v>6</v>
      </c>
      <c r="K26" s="287" t="str">
        <f t="shared" si="4"/>
        <v/>
      </c>
      <c r="L26" s="292">
        <f t="shared" si="5"/>
        <v>339.72</v>
      </c>
      <c r="M26" s="293">
        <f t="shared" si="23"/>
        <v>5</v>
      </c>
      <c r="N26" s="294" t="str">
        <f t="shared" si="6"/>
        <v/>
      </c>
      <c r="O26" s="292">
        <f t="shared" si="7"/>
        <v>424.66</v>
      </c>
      <c r="P26" s="290">
        <f t="shared" si="24"/>
        <v>5</v>
      </c>
      <c r="Q26" s="287" t="str">
        <f t="shared" si="8"/>
        <v/>
      </c>
      <c r="R26" s="288">
        <f t="shared" si="9"/>
        <v>526.37</v>
      </c>
      <c r="S26" s="290">
        <f t="shared" si="25"/>
        <v>4</v>
      </c>
      <c r="T26" s="287" t="str">
        <f t="shared" si="10"/>
        <v/>
      </c>
      <c r="U26" s="288">
        <f t="shared" si="11"/>
        <v>621.78</v>
      </c>
      <c r="V26" s="290">
        <f t="shared" si="26"/>
        <v>4</v>
      </c>
      <c r="W26" s="287" t="str">
        <f t="shared" si="12"/>
        <v/>
      </c>
      <c r="X26" s="288">
        <f t="shared" si="13"/>
        <v>716.15</v>
      </c>
      <c r="Y26" s="290">
        <f t="shared" si="27"/>
        <v>3</v>
      </c>
      <c r="Z26" s="287" t="str">
        <f t="shared" si="14"/>
        <v/>
      </c>
      <c r="AA26" s="288">
        <f t="shared" si="15"/>
        <v>831.49</v>
      </c>
      <c r="AB26" s="290">
        <f t="shared" si="28"/>
        <v>3</v>
      </c>
      <c r="AC26" s="287" t="str">
        <f t="shared" si="16"/>
        <v/>
      </c>
      <c r="AD26" s="288">
        <f t="shared" si="17"/>
        <v>955.22</v>
      </c>
      <c r="AE26" s="290">
        <f t="shared" si="29"/>
        <v>3</v>
      </c>
      <c r="AF26" s="283"/>
      <c r="AG26" s="284"/>
      <c r="AH26" s="284">
        <v>0</v>
      </c>
      <c r="AI26" s="291" t="s">
        <v>195</v>
      </c>
      <c r="AJ26" s="284">
        <v>0</v>
      </c>
      <c r="AK26" s="284"/>
      <c r="AL26" s="291"/>
      <c r="AM26" s="284">
        <v>0</v>
      </c>
      <c r="AN26" s="284">
        <v>226.49</v>
      </c>
      <c r="AO26" s="291">
        <v>6</v>
      </c>
      <c r="AP26" s="284">
        <v>0</v>
      </c>
      <c r="AQ26" s="284">
        <v>339.72</v>
      </c>
      <c r="AR26" s="291">
        <v>5</v>
      </c>
      <c r="AS26" s="284">
        <v>0</v>
      </c>
      <c r="AT26" s="284">
        <v>424.66</v>
      </c>
      <c r="AU26" s="291">
        <v>5</v>
      </c>
      <c r="AV26" s="284">
        <v>0</v>
      </c>
      <c r="AW26" s="284">
        <v>526.37</v>
      </c>
      <c r="AX26" s="291">
        <v>4</v>
      </c>
      <c r="AY26" s="284">
        <v>0</v>
      </c>
      <c r="AZ26" s="284">
        <v>621.78</v>
      </c>
      <c r="BA26" s="291">
        <v>4</v>
      </c>
      <c r="BB26" s="284">
        <v>0</v>
      </c>
      <c r="BC26" s="284">
        <v>716.15</v>
      </c>
      <c r="BD26" s="291">
        <v>3</v>
      </c>
      <c r="BE26" s="284">
        <v>0</v>
      </c>
      <c r="BF26" s="284">
        <v>831.49</v>
      </c>
      <c r="BG26" s="291">
        <v>3</v>
      </c>
      <c r="BH26" s="284">
        <v>0</v>
      </c>
      <c r="BI26" s="284">
        <v>955.22</v>
      </c>
      <c r="BJ26" s="291">
        <v>3</v>
      </c>
      <c r="BL26" s="284"/>
      <c r="BM26" s="291"/>
      <c r="BN26" s="284"/>
      <c r="BO26" s="284"/>
      <c r="BP26" s="291"/>
      <c r="BQ26" s="284"/>
      <c r="BR26" s="284"/>
      <c r="BS26" s="291"/>
      <c r="BT26" s="284"/>
      <c r="BU26" s="284"/>
      <c r="BV26" s="291"/>
      <c r="BW26" s="284"/>
      <c r="BX26" s="284"/>
      <c r="BY26" s="291"/>
      <c r="BZ26" s="284"/>
      <c r="CA26" s="284"/>
      <c r="CB26" s="291"/>
      <c r="CC26" s="284"/>
      <c r="CD26" s="284"/>
      <c r="CE26" s="291"/>
      <c r="CF26" s="284"/>
      <c r="CG26" s="284"/>
      <c r="CH26" s="291"/>
      <c r="CI26" s="284"/>
      <c r="CJ26" s="284"/>
      <c r="CK26" s="291"/>
      <c r="CL26" s="284"/>
      <c r="CM26" s="284"/>
      <c r="CN26" s="291"/>
      <c r="CP26" s="284"/>
      <c r="CQ26" s="284"/>
      <c r="CR26" s="291"/>
      <c r="CS26" s="284"/>
      <c r="CT26" s="284"/>
      <c r="CU26" s="291"/>
      <c r="CV26" s="284"/>
      <c r="CW26" s="284"/>
      <c r="CX26" s="291"/>
      <c r="CY26" s="284"/>
      <c r="CZ26" s="284"/>
      <c r="DA26" s="291"/>
      <c r="DB26" s="284"/>
      <c r="DC26" s="284"/>
      <c r="DD26" s="291"/>
      <c r="DE26" s="284"/>
      <c r="DF26" s="284"/>
      <c r="DG26" s="291"/>
      <c r="DH26" s="284"/>
      <c r="DI26" s="284"/>
      <c r="DJ26" s="291"/>
      <c r="DK26" s="284"/>
      <c r="DL26" s="284"/>
      <c r="DM26" s="291"/>
      <c r="DN26" s="284"/>
      <c r="DO26" s="284"/>
      <c r="DP26" s="291"/>
      <c r="DQ26" s="284"/>
      <c r="DR26" s="284"/>
      <c r="DS26" s="291"/>
    </row>
    <row r="27" spans="1:123" ht="18" customHeight="1" x14ac:dyDescent="0.25">
      <c r="A27" s="286">
        <v>89</v>
      </c>
      <c r="B27" s="287" t="str">
        <f t="shared" si="0"/>
        <v/>
      </c>
      <c r="C27" s="288">
        <f t="shared" si="1"/>
        <v>220.19</v>
      </c>
      <c r="D27" s="290">
        <f t="shared" si="18"/>
        <v>7</v>
      </c>
      <c r="E27" s="287">
        <f t="shared" si="19"/>
        <v>224.39</v>
      </c>
      <c r="F27" s="288" t="str">
        <f t="shared" si="2"/>
        <v/>
      </c>
      <c r="G27" s="290">
        <f t="shared" si="20"/>
        <v>6</v>
      </c>
      <c r="H27" s="287">
        <f t="shared" si="21"/>
        <v>246.41</v>
      </c>
      <c r="I27" s="288">
        <f t="shared" si="3"/>
        <v>246.41</v>
      </c>
      <c r="J27" s="290">
        <f t="shared" si="22"/>
        <v>6</v>
      </c>
      <c r="K27" s="287">
        <f t="shared" si="4"/>
        <v>357.55</v>
      </c>
      <c r="L27" s="292">
        <f t="shared" si="5"/>
        <v>357.55</v>
      </c>
      <c r="M27" s="293">
        <f t="shared" si="23"/>
        <v>5</v>
      </c>
      <c r="N27" s="294">
        <f t="shared" si="6"/>
        <v>437.25</v>
      </c>
      <c r="O27" s="292">
        <f t="shared" si="7"/>
        <v>437.25</v>
      </c>
      <c r="P27" s="290">
        <f t="shared" si="24"/>
        <v>5</v>
      </c>
      <c r="Q27" s="287">
        <f t="shared" si="8"/>
        <v>533.70000000000005</v>
      </c>
      <c r="R27" s="288">
        <f t="shared" si="9"/>
        <v>533.70000000000005</v>
      </c>
      <c r="S27" s="290">
        <f t="shared" si="25"/>
        <v>4</v>
      </c>
      <c r="T27" s="287">
        <f t="shared" si="10"/>
        <v>627.02</v>
      </c>
      <c r="U27" s="288">
        <f t="shared" si="11"/>
        <v>627.02</v>
      </c>
      <c r="V27" s="290">
        <f t="shared" si="26"/>
        <v>4</v>
      </c>
      <c r="W27" s="287">
        <f t="shared" si="12"/>
        <v>719.3</v>
      </c>
      <c r="X27" s="288">
        <f t="shared" si="13"/>
        <v>719.3</v>
      </c>
      <c r="Y27" s="290">
        <f t="shared" si="27"/>
        <v>3</v>
      </c>
      <c r="Z27" s="287" t="str">
        <f t="shared" si="14"/>
        <v/>
      </c>
      <c r="AA27" s="288">
        <f t="shared" si="15"/>
        <v>880.77</v>
      </c>
      <c r="AB27" s="290">
        <f t="shared" si="28"/>
        <v>3</v>
      </c>
      <c r="AC27" s="287" t="str">
        <f t="shared" si="16"/>
        <v/>
      </c>
      <c r="AD27" s="288">
        <f t="shared" si="17"/>
        <v>970.95</v>
      </c>
      <c r="AE27" s="290">
        <f t="shared" si="29"/>
        <v>3</v>
      </c>
      <c r="AF27" s="283"/>
      <c r="AG27" s="284"/>
      <c r="AH27" s="284">
        <v>220.19</v>
      </c>
      <c r="AI27" s="291">
        <v>7</v>
      </c>
      <c r="AJ27" s="284">
        <v>224.39</v>
      </c>
      <c r="AK27" s="284"/>
      <c r="AL27" s="291">
        <v>6</v>
      </c>
      <c r="AM27" s="284">
        <v>246.41</v>
      </c>
      <c r="AN27" s="284">
        <v>246.41</v>
      </c>
      <c r="AO27" s="291">
        <v>6</v>
      </c>
      <c r="AP27" s="284">
        <v>357.55</v>
      </c>
      <c r="AQ27" s="284">
        <v>357.55</v>
      </c>
      <c r="AR27" s="291">
        <v>5</v>
      </c>
      <c r="AS27" s="284">
        <v>437.25</v>
      </c>
      <c r="AT27" s="284">
        <v>437.25</v>
      </c>
      <c r="AU27" s="291">
        <v>5</v>
      </c>
      <c r="AV27" s="284">
        <v>533.70000000000005</v>
      </c>
      <c r="AW27" s="284">
        <v>533.70000000000005</v>
      </c>
      <c r="AX27" s="291">
        <v>4</v>
      </c>
      <c r="AY27" s="284">
        <v>627.02</v>
      </c>
      <c r="AZ27" s="284">
        <v>627.02</v>
      </c>
      <c r="BA27" s="291">
        <v>4</v>
      </c>
      <c r="BB27" s="284">
        <v>719.3</v>
      </c>
      <c r="BC27" s="284">
        <v>719.3</v>
      </c>
      <c r="BD27" s="291">
        <v>3</v>
      </c>
      <c r="BE27" s="284">
        <v>0</v>
      </c>
      <c r="BF27" s="284">
        <v>880.77</v>
      </c>
      <c r="BG27" s="291">
        <v>3</v>
      </c>
      <c r="BH27" s="284">
        <v>0</v>
      </c>
      <c r="BI27" s="284">
        <v>970.95</v>
      </c>
      <c r="BJ27" s="291">
        <v>3</v>
      </c>
      <c r="BL27" s="284"/>
      <c r="BM27" s="291"/>
      <c r="BN27" s="284"/>
      <c r="BO27" s="284"/>
      <c r="BP27" s="291"/>
      <c r="BQ27" s="284"/>
      <c r="BR27" s="284"/>
      <c r="BS27" s="291"/>
      <c r="BT27" s="284"/>
      <c r="BU27" s="284"/>
      <c r="BV27" s="291"/>
      <c r="BW27" s="284"/>
      <c r="BX27" s="284"/>
      <c r="BY27" s="291"/>
      <c r="BZ27" s="284"/>
      <c r="CA27" s="284"/>
      <c r="CB27" s="291"/>
      <c r="CC27" s="284"/>
      <c r="CD27" s="284"/>
      <c r="CE27" s="291"/>
      <c r="CF27" s="284"/>
      <c r="CG27" s="284"/>
      <c r="CH27" s="291"/>
      <c r="CI27" s="284"/>
      <c r="CJ27" s="284"/>
      <c r="CK27" s="291"/>
      <c r="CL27" s="284"/>
      <c r="CM27" s="284"/>
      <c r="CN27" s="291"/>
      <c r="CP27" s="284"/>
      <c r="CQ27" s="284"/>
      <c r="CR27" s="291"/>
      <c r="CS27" s="284"/>
      <c r="CT27" s="284"/>
      <c r="CU27" s="291"/>
      <c r="CV27" s="284"/>
      <c r="CW27" s="284"/>
      <c r="CX27" s="291"/>
      <c r="CY27" s="284"/>
      <c r="CZ27" s="284"/>
      <c r="DA27" s="291"/>
      <c r="DB27" s="284"/>
      <c r="DC27" s="284"/>
      <c r="DD27" s="291"/>
      <c r="DE27" s="284"/>
      <c r="DF27" s="284"/>
      <c r="DG27" s="291"/>
      <c r="DH27" s="284"/>
      <c r="DI27" s="284"/>
      <c r="DJ27" s="291"/>
      <c r="DK27" s="284"/>
      <c r="DL27" s="284"/>
      <c r="DM27" s="291"/>
      <c r="DN27" s="284"/>
      <c r="DO27" s="284"/>
      <c r="DP27" s="291"/>
      <c r="DQ27" s="284"/>
      <c r="DR27" s="284"/>
      <c r="DS27" s="291"/>
    </row>
    <row r="28" spans="1:123" ht="18" customHeight="1" x14ac:dyDescent="0.25">
      <c r="A28" s="286">
        <v>102</v>
      </c>
      <c r="B28" s="287" t="str">
        <f t="shared" si="0"/>
        <v/>
      </c>
      <c r="C28" s="288">
        <f t="shared" si="1"/>
        <v>283.11</v>
      </c>
      <c r="D28" s="290">
        <f t="shared" si="18"/>
        <v>6</v>
      </c>
      <c r="E28" s="287" t="str">
        <f t="shared" si="19"/>
        <v/>
      </c>
      <c r="F28" s="288" t="str">
        <f t="shared" si="2"/>
        <v/>
      </c>
      <c r="G28" s="290" t="str">
        <f t="shared" si="20"/>
        <v xml:space="preserve"> </v>
      </c>
      <c r="H28" s="287" t="str">
        <f t="shared" si="21"/>
        <v/>
      </c>
      <c r="I28" s="288" t="str">
        <f t="shared" si="3"/>
        <v/>
      </c>
      <c r="J28" s="290" t="str">
        <f t="shared" si="22"/>
        <v xml:space="preserve"> </v>
      </c>
      <c r="K28" s="287" t="str">
        <f t="shared" si="4"/>
        <v/>
      </c>
      <c r="L28" s="292">
        <f t="shared" si="5"/>
        <v>368.04</v>
      </c>
      <c r="M28" s="293">
        <f t="shared" si="23"/>
        <v>5</v>
      </c>
      <c r="N28" s="294" t="str">
        <f t="shared" si="6"/>
        <v/>
      </c>
      <c r="O28" s="292">
        <f t="shared" si="7"/>
        <v>454.01</v>
      </c>
      <c r="P28" s="290">
        <f t="shared" si="24"/>
        <v>4</v>
      </c>
      <c r="Q28" s="287" t="str">
        <f t="shared" si="8"/>
        <v/>
      </c>
      <c r="R28" s="288">
        <f t="shared" si="9"/>
        <v>549.42999999999995</v>
      </c>
      <c r="S28" s="290">
        <f t="shared" si="25"/>
        <v>4</v>
      </c>
      <c r="T28" s="287" t="str">
        <f t="shared" si="10"/>
        <v/>
      </c>
      <c r="U28" s="288">
        <f t="shared" si="11"/>
        <v>643.79999999999995</v>
      </c>
      <c r="V28" s="290">
        <f t="shared" si="26"/>
        <v>3</v>
      </c>
      <c r="W28" s="287" t="str">
        <f t="shared" si="12"/>
        <v/>
      </c>
      <c r="X28" s="288">
        <f t="shared" si="13"/>
        <v>742.36</v>
      </c>
      <c r="Y28" s="290">
        <f t="shared" si="27"/>
        <v>3</v>
      </c>
      <c r="Z28" s="287" t="str">
        <f t="shared" si="14"/>
        <v/>
      </c>
      <c r="AA28" s="288">
        <f t="shared" si="15"/>
        <v>900.69</v>
      </c>
      <c r="AB28" s="290">
        <f t="shared" si="28"/>
        <v>3</v>
      </c>
      <c r="AC28" s="287" t="str">
        <f t="shared" si="16"/>
        <v/>
      </c>
      <c r="AD28" s="288">
        <f t="shared" si="17"/>
        <v>980.38</v>
      </c>
      <c r="AE28" s="290">
        <f t="shared" si="29"/>
        <v>3</v>
      </c>
      <c r="AF28" s="283"/>
      <c r="AG28" s="284"/>
      <c r="AH28" s="284">
        <v>283.11</v>
      </c>
      <c r="AI28" s="291">
        <v>6</v>
      </c>
      <c r="AJ28" s="284">
        <v>0</v>
      </c>
      <c r="AK28" s="284"/>
      <c r="AL28" s="291"/>
      <c r="AM28" s="284">
        <v>0</v>
      </c>
      <c r="AN28" s="284">
        <v>0</v>
      </c>
      <c r="AO28" s="291" t="s">
        <v>195</v>
      </c>
      <c r="AP28" s="284">
        <v>0</v>
      </c>
      <c r="AQ28" s="284">
        <v>368.04</v>
      </c>
      <c r="AR28" s="291">
        <v>5</v>
      </c>
      <c r="AS28" s="284">
        <v>0</v>
      </c>
      <c r="AT28" s="284">
        <v>454.01</v>
      </c>
      <c r="AU28" s="291">
        <v>4</v>
      </c>
      <c r="AV28" s="284">
        <v>0</v>
      </c>
      <c r="AW28" s="284">
        <v>549.42999999999995</v>
      </c>
      <c r="AX28" s="291">
        <v>4</v>
      </c>
      <c r="AY28" s="284">
        <v>0</v>
      </c>
      <c r="AZ28" s="284">
        <v>643.79999999999995</v>
      </c>
      <c r="BA28" s="291">
        <v>3</v>
      </c>
      <c r="BB28" s="284">
        <v>0</v>
      </c>
      <c r="BC28" s="284">
        <v>742.36</v>
      </c>
      <c r="BD28" s="291">
        <v>3</v>
      </c>
      <c r="BE28" s="284">
        <v>0</v>
      </c>
      <c r="BF28" s="284">
        <v>900.69</v>
      </c>
      <c r="BG28" s="291">
        <v>3</v>
      </c>
      <c r="BH28" s="284">
        <v>0</v>
      </c>
      <c r="BI28" s="284">
        <v>980.38</v>
      </c>
      <c r="BJ28" s="291">
        <v>3</v>
      </c>
      <c r="BL28" s="284"/>
      <c r="BM28" s="291"/>
      <c r="BN28" s="284"/>
      <c r="BO28" s="284"/>
      <c r="BP28" s="291"/>
      <c r="BQ28" s="284"/>
      <c r="BR28" s="284"/>
      <c r="BS28" s="291"/>
      <c r="BT28" s="284"/>
      <c r="BU28" s="284"/>
      <c r="BV28" s="291"/>
      <c r="BW28" s="284"/>
      <c r="BX28" s="284"/>
      <c r="BY28" s="291"/>
      <c r="BZ28" s="284"/>
      <c r="CA28" s="284"/>
      <c r="CB28" s="291"/>
      <c r="CC28" s="284"/>
      <c r="CD28" s="284"/>
      <c r="CE28" s="291"/>
      <c r="CF28" s="284"/>
      <c r="CG28" s="284"/>
      <c r="CH28" s="291"/>
      <c r="CI28" s="284"/>
      <c r="CJ28" s="284"/>
      <c r="CK28" s="291"/>
      <c r="CL28" s="284"/>
      <c r="CM28" s="284"/>
      <c r="CN28" s="291"/>
      <c r="CP28" s="284"/>
      <c r="CQ28" s="284"/>
      <c r="CR28" s="291"/>
      <c r="CS28" s="284"/>
      <c r="CT28" s="284"/>
      <c r="CU28" s="291"/>
      <c r="CV28" s="284"/>
      <c r="CW28" s="284"/>
      <c r="CX28" s="291"/>
      <c r="CY28" s="284"/>
      <c r="CZ28" s="284"/>
      <c r="DA28" s="291"/>
      <c r="DB28" s="284"/>
      <c r="DC28" s="284"/>
      <c r="DD28" s="291"/>
      <c r="DE28" s="284"/>
      <c r="DF28" s="284"/>
      <c r="DG28" s="291"/>
      <c r="DH28" s="284"/>
      <c r="DI28" s="284"/>
      <c r="DJ28" s="291"/>
      <c r="DK28" s="284"/>
      <c r="DL28" s="284"/>
      <c r="DM28" s="291"/>
      <c r="DN28" s="284"/>
      <c r="DO28" s="284"/>
      <c r="DP28" s="291"/>
      <c r="DQ28" s="284"/>
      <c r="DR28" s="284"/>
      <c r="DS28" s="291"/>
    </row>
    <row r="29" spans="1:123" ht="18" customHeight="1" x14ac:dyDescent="0.25">
      <c r="A29" s="286">
        <v>108</v>
      </c>
      <c r="B29" s="287" t="str">
        <f t="shared" si="0"/>
        <v/>
      </c>
      <c r="C29" s="288" t="str">
        <f t="shared" si="1"/>
        <v/>
      </c>
      <c r="D29" s="290" t="str">
        <f t="shared" si="18"/>
        <v xml:space="preserve"> </v>
      </c>
      <c r="E29" s="287">
        <f t="shared" si="19"/>
        <v>292.54000000000002</v>
      </c>
      <c r="F29" s="288" t="str">
        <f t="shared" si="2"/>
        <v/>
      </c>
      <c r="G29" s="290">
        <f t="shared" si="20"/>
        <v>6</v>
      </c>
      <c r="H29" s="287">
        <f t="shared" si="21"/>
        <v>341.83</v>
      </c>
      <c r="I29" s="288">
        <f t="shared" si="3"/>
        <v>341.83</v>
      </c>
      <c r="J29" s="290">
        <f t="shared" si="22"/>
        <v>5</v>
      </c>
      <c r="K29" s="287">
        <f t="shared" si="4"/>
        <v>374.33</v>
      </c>
      <c r="L29" s="785">
        <f t="shared" si="4"/>
        <v>374.33</v>
      </c>
      <c r="M29" s="293">
        <f t="shared" si="23"/>
        <v>5</v>
      </c>
      <c r="N29" s="294">
        <f t="shared" si="6"/>
        <v>469.74</v>
      </c>
      <c r="O29" s="292">
        <f t="shared" si="7"/>
        <v>469.74</v>
      </c>
      <c r="P29" s="290">
        <f t="shared" si="24"/>
        <v>4</v>
      </c>
      <c r="Q29" s="287">
        <f t="shared" si="8"/>
        <v>564.11</v>
      </c>
      <c r="R29" s="288">
        <f t="shared" si="9"/>
        <v>564.11</v>
      </c>
      <c r="S29" s="290">
        <f t="shared" si="25"/>
        <v>4</v>
      </c>
      <c r="T29" s="287">
        <f t="shared" si="10"/>
        <v>658.48</v>
      </c>
      <c r="U29" s="288">
        <f t="shared" si="11"/>
        <v>658.48</v>
      </c>
      <c r="V29" s="290">
        <f t="shared" si="26"/>
        <v>3</v>
      </c>
      <c r="W29" s="287">
        <f t="shared" si="12"/>
        <v>750.76</v>
      </c>
      <c r="X29" s="288">
        <f t="shared" si="13"/>
        <v>750.76</v>
      </c>
      <c r="Y29" s="290">
        <f t="shared" si="27"/>
        <v>3</v>
      </c>
      <c r="Z29" s="287" t="str">
        <f t="shared" si="14"/>
        <v/>
      </c>
      <c r="AA29" s="288">
        <f t="shared" si="15"/>
        <v>917.47</v>
      </c>
      <c r="AB29" s="290">
        <f t="shared" si="28"/>
        <v>3</v>
      </c>
      <c r="AC29" s="287" t="str">
        <f t="shared" si="16"/>
        <v/>
      </c>
      <c r="AD29" s="288">
        <f t="shared" si="17"/>
        <v>992.97</v>
      </c>
      <c r="AE29" s="290">
        <f t="shared" si="29"/>
        <v>2</v>
      </c>
      <c r="AF29" s="283"/>
      <c r="AG29" s="284"/>
      <c r="AH29" s="284">
        <v>0</v>
      </c>
      <c r="AI29" s="291" t="s">
        <v>195</v>
      </c>
      <c r="AJ29" s="284">
        <v>292.54000000000002</v>
      </c>
      <c r="AK29" s="284"/>
      <c r="AL29" s="291">
        <v>6</v>
      </c>
      <c r="AM29" s="284">
        <v>341.83</v>
      </c>
      <c r="AN29" s="284">
        <v>341.83</v>
      </c>
      <c r="AO29" s="291">
        <v>5</v>
      </c>
      <c r="AP29" s="284">
        <v>374.33</v>
      </c>
      <c r="AQ29" s="284">
        <v>374.33</v>
      </c>
      <c r="AR29" s="291">
        <v>5</v>
      </c>
      <c r="AS29" s="284">
        <v>469.74</v>
      </c>
      <c r="AT29" s="284">
        <v>469.74</v>
      </c>
      <c r="AU29" s="291">
        <v>4</v>
      </c>
      <c r="AV29" s="284">
        <v>564.11</v>
      </c>
      <c r="AW29" s="284">
        <v>564.11</v>
      </c>
      <c r="AX29" s="291">
        <v>4</v>
      </c>
      <c r="AY29" s="284">
        <v>658.48</v>
      </c>
      <c r="AZ29" s="284">
        <v>658.48</v>
      </c>
      <c r="BA29" s="291">
        <v>3</v>
      </c>
      <c r="BB29" s="284">
        <v>750.76</v>
      </c>
      <c r="BC29" s="284">
        <v>750.76</v>
      </c>
      <c r="BD29" s="291">
        <v>3</v>
      </c>
      <c r="BE29" s="284">
        <v>0</v>
      </c>
      <c r="BF29" s="284">
        <v>917.47</v>
      </c>
      <c r="BG29" s="291">
        <v>3</v>
      </c>
      <c r="BH29" s="284">
        <v>0</v>
      </c>
      <c r="BI29" s="284">
        <v>992.97</v>
      </c>
      <c r="BJ29" s="291">
        <v>2</v>
      </c>
      <c r="BL29" s="284"/>
      <c r="BM29" s="291"/>
      <c r="BN29" s="284"/>
      <c r="BO29" s="284"/>
      <c r="BP29" s="291"/>
      <c r="BQ29" s="284"/>
      <c r="BR29" s="284"/>
      <c r="BS29" s="291"/>
      <c r="BT29" s="284"/>
      <c r="BU29" s="284"/>
      <c r="BV29" s="291"/>
      <c r="BW29" s="284"/>
      <c r="BX29" s="284"/>
      <c r="BY29" s="291"/>
      <c r="BZ29" s="284"/>
      <c r="CA29" s="284"/>
      <c r="CB29" s="291"/>
      <c r="CC29" s="284"/>
      <c r="CD29" s="284"/>
      <c r="CE29" s="291"/>
      <c r="CF29" s="284"/>
      <c r="CG29" s="284"/>
      <c r="CH29" s="291"/>
      <c r="CI29" s="284"/>
      <c r="CJ29" s="284"/>
      <c r="CK29" s="291"/>
      <c r="CL29" s="284"/>
      <c r="CM29" s="284"/>
      <c r="CN29" s="291"/>
      <c r="CP29" s="284"/>
      <c r="CQ29" s="284"/>
      <c r="CR29" s="291"/>
      <c r="CS29" s="284"/>
      <c r="CT29" s="284"/>
      <c r="CU29" s="291"/>
      <c r="CV29" s="284"/>
      <c r="CW29" s="284"/>
      <c r="CX29" s="291"/>
      <c r="CY29" s="284"/>
      <c r="CZ29" s="284"/>
      <c r="DA29" s="291"/>
      <c r="DB29" s="284"/>
      <c r="DC29" s="284"/>
      <c r="DD29" s="291"/>
      <c r="DE29" s="284"/>
      <c r="DF29" s="284"/>
      <c r="DG29" s="291"/>
      <c r="DH29" s="284"/>
      <c r="DI29" s="284"/>
      <c r="DJ29" s="291"/>
      <c r="DK29" s="284"/>
      <c r="DL29" s="284"/>
      <c r="DM29" s="291"/>
      <c r="DN29" s="284"/>
      <c r="DO29" s="284"/>
      <c r="DP29" s="291"/>
      <c r="DQ29" s="284"/>
      <c r="DR29" s="284"/>
      <c r="DS29" s="291"/>
    </row>
    <row r="30" spans="1:123" ht="18" customHeight="1" x14ac:dyDescent="0.25">
      <c r="A30" s="286">
        <v>114</v>
      </c>
      <c r="B30" s="287" t="str">
        <f t="shared" si="0"/>
        <v/>
      </c>
      <c r="C30" s="288" t="str">
        <f t="shared" si="1"/>
        <v/>
      </c>
      <c r="D30" s="290" t="str">
        <f t="shared" si="18"/>
        <v xml:space="preserve"> </v>
      </c>
      <c r="E30" s="287">
        <f t="shared" si="19"/>
        <v>310.37</v>
      </c>
      <c r="F30" s="288" t="str">
        <f t="shared" si="2"/>
        <v/>
      </c>
      <c r="G30" s="290">
        <f t="shared" si="20"/>
        <v>5</v>
      </c>
      <c r="H30" s="287">
        <f t="shared" si="21"/>
        <v>352.31</v>
      </c>
      <c r="I30" s="288" t="str">
        <f t="shared" si="3"/>
        <v/>
      </c>
      <c r="J30" s="290">
        <f t="shared" si="22"/>
        <v>5</v>
      </c>
      <c r="K30" s="287">
        <f t="shared" si="4"/>
        <v>387.96</v>
      </c>
      <c r="L30" s="292">
        <f t="shared" si="5"/>
        <v>387.96</v>
      </c>
      <c r="M30" s="293">
        <f t="shared" si="23"/>
        <v>4</v>
      </c>
      <c r="N30" s="294">
        <f t="shared" si="6"/>
        <v>486.52</v>
      </c>
      <c r="O30" s="292">
        <f t="shared" si="7"/>
        <v>486.52</v>
      </c>
      <c r="P30" s="290">
        <f t="shared" si="24"/>
        <v>4</v>
      </c>
      <c r="Q30" s="287">
        <f t="shared" si="8"/>
        <v>586.13</v>
      </c>
      <c r="R30" s="288">
        <f t="shared" si="9"/>
        <v>586.13</v>
      </c>
      <c r="S30" s="290">
        <f t="shared" si="25"/>
        <v>3</v>
      </c>
      <c r="T30" s="287">
        <f t="shared" si="10"/>
        <v>679.45</v>
      </c>
      <c r="U30" s="288">
        <f t="shared" si="11"/>
        <v>679.45</v>
      </c>
      <c r="V30" s="290">
        <f t="shared" si="26"/>
        <v>3</v>
      </c>
      <c r="W30" s="287">
        <f t="shared" si="12"/>
        <v>773.82</v>
      </c>
      <c r="X30" s="288">
        <f t="shared" si="13"/>
        <v>773.82</v>
      </c>
      <c r="Y30" s="290">
        <f t="shared" si="27"/>
        <v>3</v>
      </c>
      <c r="Z30" s="287" t="str">
        <f t="shared" si="14"/>
        <v/>
      </c>
      <c r="AA30" s="288">
        <f t="shared" si="15"/>
        <v>958.36</v>
      </c>
      <c r="AB30" s="290">
        <f t="shared" si="28"/>
        <v>3</v>
      </c>
      <c r="AC30" s="287" t="str">
        <f t="shared" si="16"/>
        <v/>
      </c>
      <c r="AD30" s="288">
        <f t="shared" si="17"/>
        <v>1041.2</v>
      </c>
      <c r="AE30" s="290">
        <f t="shared" si="29"/>
        <v>2</v>
      </c>
      <c r="AF30" s="283"/>
      <c r="AG30" s="284"/>
      <c r="AH30" s="284">
        <v>0</v>
      </c>
      <c r="AI30" s="291"/>
      <c r="AJ30" s="284">
        <v>310.37</v>
      </c>
      <c r="AK30" s="284"/>
      <c r="AL30" s="291">
        <v>5</v>
      </c>
      <c r="AM30" s="284">
        <v>352.31</v>
      </c>
      <c r="AN30" s="284">
        <v>0</v>
      </c>
      <c r="AO30" s="291">
        <v>5</v>
      </c>
      <c r="AP30" s="284">
        <v>387.96</v>
      </c>
      <c r="AQ30" s="284">
        <v>387.96</v>
      </c>
      <c r="AR30" s="291">
        <v>4</v>
      </c>
      <c r="AS30" s="284">
        <v>486.52</v>
      </c>
      <c r="AT30" s="284">
        <v>486.52</v>
      </c>
      <c r="AU30" s="291">
        <v>4</v>
      </c>
      <c r="AV30" s="284">
        <v>586.13</v>
      </c>
      <c r="AW30" s="284">
        <v>586.13</v>
      </c>
      <c r="AX30" s="291">
        <v>3</v>
      </c>
      <c r="AY30" s="284">
        <v>679.45</v>
      </c>
      <c r="AZ30" s="284">
        <v>679.45</v>
      </c>
      <c r="BA30" s="291">
        <v>3</v>
      </c>
      <c r="BB30" s="284">
        <v>773.82</v>
      </c>
      <c r="BC30" s="284">
        <v>773.82</v>
      </c>
      <c r="BD30" s="291">
        <v>3</v>
      </c>
      <c r="BE30" s="284">
        <v>0</v>
      </c>
      <c r="BF30" s="284">
        <v>958.36</v>
      </c>
      <c r="BG30" s="291">
        <v>3</v>
      </c>
      <c r="BH30" s="284">
        <v>0</v>
      </c>
      <c r="BI30" s="284">
        <v>1041.2</v>
      </c>
      <c r="BJ30" s="291">
        <v>2</v>
      </c>
      <c r="BL30" s="284"/>
      <c r="BM30" s="291"/>
      <c r="BN30" s="284"/>
      <c r="BO30" s="284"/>
      <c r="BP30" s="291"/>
      <c r="BQ30" s="284"/>
      <c r="BR30" s="284"/>
      <c r="BS30" s="291"/>
      <c r="BT30" s="284"/>
      <c r="BU30" s="284"/>
      <c r="BV30" s="291"/>
      <c r="BW30" s="284"/>
      <c r="BX30" s="284"/>
      <c r="BY30" s="291"/>
      <c r="BZ30" s="284"/>
      <c r="CA30" s="284"/>
      <c r="CB30" s="291"/>
      <c r="CC30" s="284"/>
      <c r="CD30" s="284"/>
      <c r="CE30" s="291"/>
      <c r="CF30" s="284"/>
      <c r="CG30" s="284"/>
      <c r="CH30" s="291"/>
      <c r="CI30" s="284"/>
      <c r="CJ30" s="284"/>
      <c r="CK30" s="291"/>
      <c r="CL30" s="284"/>
      <c r="CM30" s="284"/>
      <c r="CN30" s="291"/>
      <c r="CP30" s="284"/>
      <c r="CQ30" s="284"/>
      <c r="CR30" s="291"/>
      <c r="CS30" s="284"/>
      <c r="CT30" s="284"/>
      <c r="CU30" s="291"/>
      <c r="CV30" s="284"/>
      <c r="CW30" s="284"/>
      <c r="CX30" s="291"/>
      <c r="CY30" s="284"/>
      <c r="CZ30" s="284"/>
      <c r="DA30" s="291"/>
      <c r="DB30" s="284"/>
      <c r="DC30" s="284"/>
      <c r="DD30" s="291"/>
      <c r="DE30" s="284"/>
      <c r="DF30" s="284"/>
      <c r="DG30" s="291"/>
      <c r="DH30" s="284"/>
      <c r="DI30" s="284"/>
      <c r="DJ30" s="291"/>
      <c r="DK30" s="284"/>
      <c r="DL30" s="284"/>
      <c r="DM30" s="291"/>
      <c r="DN30" s="284"/>
      <c r="DO30" s="284"/>
      <c r="DP30" s="291"/>
      <c r="DQ30" s="284"/>
      <c r="DR30" s="284"/>
      <c r="DS30" s="291"/>
    </row>
    <row r="31" spans="1:123" ht="18" customHeight="1" x14ac:dyDescent="0.25">
      <c r="A31" s="286">
        <v>133</v>
      </c>
      <c r="B31" s="287" t="str">
        <f t="shared" si="0"/>
        <v/>
      </c>
      <c r="C31" s="288" t="str">
        <f t="shared" si="1"/>
        <v/>
      </c>
      <c r="D31" s="290" t="str">
        <f t="shared" si="18"/>
        <v xml:space="preserve"> </v>
      </c>
      <c r="E31" s="287">
        <f t="shared" si="19"/>
        <v>325.05</v>
      </c>
      <c r="F31" s="288" t="str">
        <f t="shared" si="2"/>
        <v/>
      </c>
      <c r="G31" s="290">
        <f t="shared" si="20"/>
        <v>5</v>
      </c>
      <c r="H31" s="287">
        <f t="shared" si="21"/>
        <v>359.65</v>
      </c>
      <c r="I31" s="288">
        <f t="shared" si="3"/>
        <v>359.65</v>
      </c>
      <c r="J31" s="290">
        <f t="shared" si="22"/>
        <v>4</v>
      </c>
      <c r="K31" s="287">
        <f t="shared" si="4"/>
        <v>419.42</v>
      </c>
      <c r="L31" s="292" t="str">
        <f t="shared" si="5"/>
        <v/>
      </c>
      <c r="M31" s="293">
        <f t="shared" si="23"/>
        <v>4</v>
      </c>
      <c r="N31" s="294">
        <f t="shared" si="6"/>
        <v>520.08000000000004</v>
      </c>
      <c r="O31" s="292">
        <f t="shared" si="7"/>
        <v>520.08000000000004</v>
      </c>
      <c r="P31" s="290">
        <f t="shared" si="24"/>
        <v>3</v>
      </c>
      <c r="Q31" s="287">
        <f t="shared" si="8"/>
        <v>614.45000000000005</v>
      </c>
      <c r="R31" s="288" t="str">
        <f t="shared" si="9"/>
        <v/>
      </c>
      <c r="S31" s="290">
        <f t="shared" si="25"/>
        <v>3</v>
      </c>
      <c r="T31" s="287">
        <f t="shared" si="10"/>
        <v>708.82</v>
      </c>
      <c r="U31" s="288">
        <f t="shared" si="11"/>
        <v>708.82</v>
      </c>
      <c r="V31" s="290">
        <f t="shared" si="26"/>
        <v>3</v>
      </c>
      <c r="W31" s="287">
        <f t="shared" si="12"/>
        <v>801.08</v>
      </c>
      <c r="X31" s="288">
        <f t="shared" si="13"/>
        <v>801.08</v>
      </c>
      <c r="Y31" s="290">
        <f t="shared" si="27"/>
        <v>3</v>
      </c>
      <c r="Z31" s="287" t="str">
        <f t="shared" si="14"/>
        <v/>
      </c>
      <c r="AA31" s="288">
        <f t="shared" si="15"/>
        <v>1005.55</v>
      </c>
      <c r="AB31" s="290">
        <f t="shared" si="28"/>
        <v>2</v>
      </c>
      <c r="AC31" s="287" t="str">
        <f t="shared" si="16"/>
        <v/>
      </c>
      <c r="AD31" s="288">
        <f t="shared" si="17"/>
        <v>1083.1400000000001</v>
      </c>
      <c r="AE31" s="290">
        <f t="shared" si="29"/>
        <v>2</v>
      </c>
      <c r="AF31" s="283"/>
      <c r="AG31" s="284"/>
      <c r="AH31" s="284">
        <v>0</v>
      </c>
      <c r="AI31" s="291" t="s">
        <v>195</v>
      </c>
      <c r="AJ31" s="284">
        <v>325.05</v>
      </c>
      <c r="AK31" s="284"/>
      <c r="AL31" s="291">
        <v>5</v>
      </c>
      <c r="AM31" s="284">
        <v>359.65</v>
      </c>
      <c r="AN31" s="284">
        <v>359.65</v>
      </c>
      <c r="AO31" s="291">
        <v>4</v>
      </c>
      <c r="AP31" s="284">
        <v>419.42</v>
      </c>
      <c r="AQ31" s="284">
        <v>0</v>
      </c>
      <c r="AR31" s="291">
        <v>4</v>
      </c>
      <c r="AS31" s="284">
        <v>520.08000000000004</v>
      </c>
      <c r="AT31" s="284">
        <v>520.08000000000004</v>
      </c>
      <c r="AU31" s="291">
        <v>3</v>
      </c>
      <c r="AV31" s="284">
        <v>614.45000000000005</v>
      </c>
      <c r="AW31" s="284">
        <v>0</v>
      </c>
      <c r="AX31" s="291">
        <v>3</v>
      </c>
      <c r="AY31" s="284">
        <v>708.82</v>
      </c>
      <c r="AZ31" s="284">
        <v>708.82</v>
      </c>
      <c r="BA31" s="291">
        <v>3</v>
      </c>
      <c r="BB31" s="284">
        <v>801.08</v>
      </c>
      <c r="BC31" s="284">
        <v>801.08</v>
      </c>
      <c r="BD31" s="291">
        <v>3</v>
      </c>
      <c r="BE31" s="284">
        <v>0</v>
      </c>
      <c r="BF31" s="284">
        <v>1005.55</v>
      </c>
      <c r="BG31" s="291">
        <v>2</v>
      </c>
      <c r="BH31" s="284">
        <v>0</v>
      </c>
      <c r="BI31" s="284">
        <v>1083.1400000000001</v>
      </c>
      <c r="BJ31" s="291">
        <v>2</v>
      </c>
      <c r="BL31" s="284"/>
      <c r="BM31" s="291"/>
      <c r="BN31" s="284"/>
      <c r="BO31" s="284"/>
      <c r="BP31" s="291"/>
      <c r="BQ31" s="284"/>
      <c r="BR31" s="284"/>
      <c r="BS31" s="291"/>
      <c r="BT31" s="284"/>
      <c r="BU31" s="284"/>
      <c r="BV31" s="291"/>
      <c r="BW31" s="284"/>
      <c r="BX31" s="284"/>
      <c r="BY31" s="291"/>
      <c r="BZ31" s="284"/>
      <c r="CA31" s="284"/>
      <c r="CB31" s="291"/>
      <c r="CC31" s="284"/>
      <c r="CD31" s="284"/>
      <c r="CE31" s="291"/>
      <c r="CF31" s="284"/>
      <c r="CG31" s="284"/>
      <c r="CH31" s="291"/>
      <c r="CI31" s="284"/>
      <c r="CJ31" s="284"/>
      <c r="CK31" s="291"/>
      <c r="CL31" s="284"/>
      <c r="CM31" s="284"/>
      <c r="CN31" s="291"/>
      <c r="CP31" s="284"/>
      <c r="CQ31" s="284"/>
      <c r="CR31" s="291"/>
      <c r="CS31" s="284"/>
      <c r="CT31" s="284"/>
      <c r="CU31" s="291"/>
      <c r="CV31" s="284"/>
      <c r="CW31" s="284"/>
      <c r="CX31" s="291"/>
      <c r="CY31" s="284"/>
      <c r="CZ31" s="284"/>
      <c r="DA31" s="291"/>
      <c r="DB31" s="284"/>
      <c r="DC31" s="284"/>
      <c r="DD31" s="291"/>
      <c r="DE31" s="284"/>
      <c r="DF31" s="284"/>
      <c r="DG31" s="291"/>
      <c r="DH31" s="284"/>
      <c r="DI31" s="284"/>
      <c r="DJ31" s="291"/>
      <c r="DK31" s="284"/>
      <c r="DL31" s="284"/>
      <c r="DM31" s="291"/>
      <c r="DN31" s="284"/>
      <c r="DO31" s="284"/>
      <c r="DP31" s="291"/>
      <c r="DQ31" s="284"/>
      <c r="DR31" s="284"/>
      <c r="DS31" s="291"/>
    </row>
    <row r="32" spans="1:123" ht="18" customHeight="1" x14ac:dyDescent="0.25">
      <c r="A32" s="286">
        <v>140</v>
      </c>
      <c r="B32" s="287" t="str">
        <f t="shared" si="0"/>
        <v/>
      </c>
      <c r="C32" s="288" t="str">
        <f t="shared" si="1"/>
        <v/>
      </c>
      <c r="D32" s="290" t="str">
        <f t="shared" si="18"/>
        <v xml:space="preserve"> </v>
      </c>
      <c r="E32" s="287" t="str">
        <f t="shared" si="19"/>
        <v/>
      </c>
      <c r="F32" s="288" t="str">
        <f t="shared" si="2"/>
        <v/>
      </c>
      <c r="G32" s="290" t="str">
        <f t="shared" si="20"/>
        <v xml:space="preserve"> </v>
      </c>
      <c r="H32" s="287" t="str">
        <f t="shared" si="21"/>
        <v/>
      </c>
      <c r="I32" s="288" t="str">
        <f t="shared" si="3"/>
        <v/>
      </c>
      <c r="J32" s="290" t="str">
        <f t="shared" si="22"/>
        <v xml:space="preserve"> </v>
      </c>
      <c r="K32" s="287" t="str">
        <f t="shared" si="4"/>
        <v/>
      </c>
      <c r="L32" s="292">
        <f t="shared" si="5"/>
        <v>436.19</v>
      </c>
      <c r="M32" s="293">
        <f t="shared" si="23"/>
        <v>4</v>
      </c>
      <c r="N32" s="294" t="str">
        <f t="shared" si="6"/>
        <v/>
      </c>
      <c r="O32" s="292" t="str">
        <f t="shared" si="7"/>
        <v/>
      </c>
      <c r="P32" s="290" t="str">
        <f t="shared" si="24"/>
        <v xml:space="preserve"> </v>
      </c>
      <c r="Q32" s="287" t="str">
        <f t="shared" si="8"/>
        <v/>
      </c>
      <c r="R32" s="288">
        <f t="shared" si="9"/>
        <v>662.68</v>
      </c>
      <c r="S32" s="290">
        <f t="shared" si="25"/>
        <v>3</v>
      </c>
      <c r="T32" s="287" t="str">
        <f t="shared" si="10"/>
        <v/>
      </c>
      <c r="U32" s="288">
        <f t="shared" si="11"/>
        <v>758.09</v>
      </c>
      <c r="V32" s="290">
        <f t="shared" si="26"/>
        <v>3</v>
      </c>
      <c r="W32" s="287" t="str">
        <f t="shared" si="12"/>
        <v/>
      </c>
      <c r="X32" s="288">
        <f t="shared" si="13"/>
        <v>867.15</v>
      </c>
      <c r="Y32" s="290">
        <f t="shared" si="27"/>
        <v>3</v>
      </c>
      <c r="Z32" s="287" t="str">
        <f t="shared" si="14"/>
        <v/>
      </c>
      <c r="AA32" s="288">
        <f t="shared" si="15"/>
        <v>1046.44</v>
      </c>
      <c r="AB32" s="290">
        <f t="shared" si="28"/>
        <v>2</v>
      </c>
      <c r="AC32" s="287" t="str">
        <f t="shared" si="16"/>
        <v/>
      </c>
      <c r="AD32" s="288">
        <f t="shared" si="17"/>
        <v>1113.55</v>
      </c>
      <c r="AE32" s="290">
        <f t="shared" si="29"/>
        <v>2</v>
      </c>
      <c r="AF32" s="283"/>
      <c r="AG32" s="284"/>
      <c r="AH32" s="284">
        <v>0</v>
      </c>
      <c r="AI32" s="291" t="s">
        <v>195</v>
      </c>
      <c r="AJ32" s="284">
        <v>0</v>
      </c>
      <c r="AK32" s="284"/>
      <c r="AL32" s="291"/>
      <c r="AM32" s="284">
        <v>0</v>
      </c>
      <c r="AN32" s="284">
        <v>0</v>
      </c>
      <c r="AO32" s="291" t="s">
        <v>195</v>
      </c>
      <c r="AP32" s="284">
        <v>0</v>
      </c>
      <c r="AQ32" s="284">
        <v>436.19</v>
      </c>
      <c r="AR32" s="291">
        <v>4</v>
      </c>
      <c r="AS32" s="284">
        <v>0</v>
      </c>
      <c r="AT32" s="284">
        <v>0</v>
      </c>
      <c r="AU32" s="291" t="s">
        <v>195</v>
      </c>
      <c r="AV32" s="284">
        <v>0</v>
      </c>
      <c r="AW32" s="284">
        <v>662.68</v>
      </c>
      <c r="AX32" s="291">
        <v>3</v>
      </c>
      <c r="AY32" s="284">
        <v>0</v>
      </c>
      <c r="AZ32" s="284">
        <v>758.09</v>
      </c>
      <c r="BA32" s="291">
        <v>3</v>
      </c>
      <c r="BB32" s="284">
        <v>0</v>
      </c>
      <c r="BC32" s="284">
        <v>867.15</v>
      </c>
      <c r="BD32" s="291">
        <v>3</v>
      </c>
      <c r="BE32" s="284">
        <v>0</v>
      </c>
      <c r="BF32" s="284">
        <v>1046.44</v>
      </c>
      <c r="BG32" s="291">
        <v>2</v>
      </c>
      <c r="BH32" s="284">
        <v>0</v>
      </c>
      <c r="BI32" s="284">
        <v>1113.55</v>
      </c>
      <c r="BJ32" s="291">
        <v>2</v>
      </c>
      <c r="BL32" s="284"/>
      <c r="BM32" s="291"/>
      <c r="BN32" s="284"/>
      <c r="BO32" s="284"/>
      <c r="BP32" s="291"/>
      <c r="BQ32" s="284"/>
      <c r="BR32" s="284"/>
      <c r="BS32" s="291"/>
      <c r="BT32" s="284"/>
      <c r="BU32" s="284"/>
      <c r="BV32" s="291"/>
      <c r="BW32" s="284"/>
      <c r="BX32" s="284"/>
      <c r="BY32" s="291"/>
      <c r="BZ32" s="284"/>
      <c r="CA32" s="284"/>
      <c r="CB32" s="291"/>
      <c r="CC32" s="284"/>
      <c r="CD32" s="284"/>
      <c r="CE32" s="291"/>
      <c r="CF32" s="284"/>
      <c r="CG32" s="284"/>
      <c r="CH32" s="291"/>
      <c r="CI32" s="284"/>
      <c r="CJ32" s="284"/>
      <c r="CK32" s="291"/>
      <c r="CL32" s="284"/>
      <c r="CM32" s="284"/>
      <c r="CN32" s="291"/>
      <c r="CP32" s="284"/>
      <c r="CQ32" s="284"/>
      <c r="CR32" s="291"/>
      <c r="CS32" s="284"/>
      <c r="CT32" s="284"/>
      <c r="CU32" s="291"/>
      <c r="CV32" s="284"/>
      <c r="CW32" s="284"/>
      <c r="CX32" s="291"/>
      <c r="CY32" s="284"/>
      <c r="CZ32" s="284"/>
      <c r="DA32" s="291"/>
      <c r="DB32" s="284"/>
      <c r="DC32" s="284"/>
      <c r="DD32" s="291"/>
      <c r="DE32" s="284"/>
      <c r="DF32" s="284"/>
      <c r="DG32" s="291"/>
      <c r="DH32" s="284"/>
      <c r="DI32" s="284"/>
      <c r="DJ32" s="291"/>
      <c r="DK32" s="284"/>
      <c r="DL32" s="284"/>
      <c r="DM32" s="291"/>
      <c r="DN32" s="284"/>
      <c r="DO32" s="284"/>
      <c r="DP32" s="291"/>
      <c r="DQ32" s="284"/>
      <c r="DR32" s="284"/>
      <c r="DS32" s="291"/>
    </row>
    <row r="33" spans="1:123" ht="18" customHeight="1" x14ac:dyDescent="0.25">
      <c r="A33" s="286">
        <v>159</v>
      </c>
      <c r="B33" s="287" t="str">
        <f t="shared" si="0"/>
        <v/>
      </c>
      <c r="C33" s="288" t="str">
        <f t="shared" si="1"/>
        <v/>
      </c>
      <c r="D33" s="290" t="str">
        <f t="shared" si="18"/>
        <v xml:space="preserve"> </v>
      </c>
      <c r="E33" s="287">
        <f t="shared" si="19"/>
        <v>363.85</v>
      </c>
      <c r="F33" s="288" t="str">
        <f t="shared" si="2"/>
        <v/>
      </c>
      <c r="G33" s="290">
        <f t="shared" si="20"/>
        <v>4</v>
      </c>
      <c r="H33" s="287">
        <f t="shared" si="21"/>
        <v>403.69</v>
      </c>
      <c r="I33" s="288">
        <f t="shared" si="3"/>
        <v>403.69</v>
      </c>
      <c r="J33" s="290">
        <f t="shared" si="22"/>
        <v>4</v>
      </c>
      <c r="K33" s="287">
        <f t="shared" si="4"/>
        <v>466.6</v>
      </c>
      <c r="L33" s="288">
        <f t="shared" si="5"/>
        <v>466.6</v>
      </c>
      <c r="M33" s="290">
        <f t="shared" si="23"/>
        <v>3</v>
      </c>
      <c r="N33" s="287">
        <f t="shared" si="6"/>
        <v>575.65</v>
      </c>
      <c r="O33" s="288">
        <f t="shared" si="7"/>
        <v>575.65</v>
      </c>
      <c r="P33" s="290">
        <f t="shared" si="24"/>
        <v>3</v>
      </c>
      <c r="Q33" s="287">
        <f t="shared" si="8"/>
        <v>692.04</v>
      </c>
      <c r="R33" s="288">
        <f t="shared" si="9"/>
        <v>692.04</v>
      </c>
      <c r="S33" s="290">
        <f t="shared" si="25"/>
        <v>3</v>
      </c>
      <c r="T33" s="287">
        <f t="shared" si="10"/>
        <v>784.3</v>
      </c>
      <c r="U33" s="288">
        <f t="shared" si="11"/>
        <v>784.3</v>
      </c>
      <c r="V33" s="290">
        <f t="shared" si="26"/>
        <v>3</v>
      </c>
      <c r="W33" s="287">
        <f t="shared" si="12"/>
        <v>878.67</v>
      </c>
      <c r="X33" s="288">
        <f t="shared" si="13"/>
        <v>878.67</v>
      </c>
      <c r="Y33" s="290">
        <f t="shared" si="27"/>
        <v>2</v>
      </c>
      <c r="Z33" s="287" t="str">
        <f t="shared" si="14"/>
        <v/>
      </c>
      <c r="AA33" s="288">
        <f t="shared" si="15"/>
        <v>1085.24</v>
      </c>
      <c r="AB33" s="290">
        <f t="shared" si="28"/>
        <v>2</v>
      </c>
      <c r="AC33" s="287" t="str">
        <f t="shared" si="16"/>
        <v/>
      </c>
      <c r="AD33" s="288">
        <f t="shared" si="17"/>
        <v>1175.42</v>
      </c>
      <c r="AE33" s="290">
        <f t="shared" si="29"/>
        <v>2</v>
      </c>
      <c r="AF33" s="283"/>
      <c r="AG33" s="284"/>
      <c r="AH33" s="284">
        <v>0</v>
      </c>
      <c r="AI33" s="291" t="s">
        <v>195</v>
      </c>
      <c r="AJ33" s="284">
        <v>363.85</v>
      </c>
      <c r="AK33" s="284"/>
      <c r="AL33" s="291">
        <v>4</v>
      </c>
      <c r="AM33" s="284">
        <v>403.69</v>
      </c>
      <c r="AN33" s="284">
        <v>403.69</v>
      </c>
      <c r="AO33" s="291">
        <v>4</v>
      </c>
      <c r="AP33" s="284">
        <v>466.6</v>
      </c>
      <c r="AQ33" s="284">
        <v>466.6</v>
      </c>
      <c r="AR33" s="291">
        <v>3</v>
      </c>
      <c r="AS33" s="284">
        <v>575.65</v>
      </c>
      <c r="AT33" s="284">
        <v>575.65</v>
      </c>
      <c r="AU33" s="291">
        <v>3</v>
      </c>
      <c r="AV33" s="284">
        <v>692.04</v>
      </c>
      <c r="AW33" s="284">
        <v>692.04</v>
      </c>
      <c r="AX33" s="291">
        <v>3</v>
      </c>
      <c r="AY33" s="284">
        <v>784.3</v>
      </c>
      <c r="AZ33" s="284">
        <v>784.3</v>
      </c>
      <c r="BA33" s="291">
        <v>3</v>
      </c>
      <c r="BB33" s="284">
        <v>878.67</v>
      </c>
      <c r="BC33" s="284">
        <v>878.67</v>
      </c>
      <c r="BD33" s="291">
        <v>2</v>
      </c>
      <c r="BE33" s="284">
        <v>0</v>
      </c>
      <c r="BF33" s="284">
        <v>1085.24</v>
      </c>
      <c r="BG33" s="291">
        <v>2</v>
      </c>
      <c r="BH33" s="284">
        <v>0</v>
      </c>
      <c r="BI33" s="284">
        <v>1175.42</v>
      </c>
      <c r="BJ33" s="291">
        <v>2</v>
      </c>
      <c r="BL33" s="284"/>
      <c r="BM33" s="291"/>
      <c r="BN33" s="284"/>
      <c r="BO33" s="284"/>
      <c r="BP33" s="291"/>
      <c r="BQ33" s="284"/>
      <c r="BR33" s="284"/>
      <c r="BS33" s="291"/>
      <c r="BT33" s="284"/>
      <c r="BU33" s="284"/>
      <c r="BV33" s="291"/>
      <c r="BW33" s="284"/>
      <c r="BX33" s="284"/>
      <c r="BY33" s="291"/>
      <c r="BZ33" s="284"/>
      <c r="CA33" s="284"/>
      <c r="CB33" s="291"/>
      <c r="CC33" s="284"/>
      <c r="CD33" s="284"/>
      <c r="CE33" s="291"/>
      <c r="CF33" s="284"/>
      <c r="CG33" s="284"/>
      <c r="CH33" s="291"/>
      <c r="CI33" s="284"/>
      <c r="CJ33" s="284"/>
      <c r="CK33" s="291"/>
      <c r="CL33" s="284"/>
      <c r="CM33" s="284"/>
      <c r="CN33" s="291"/>
      <c r="CP33" s="284"/>
      <c r="CQ33" s="284"/>
      <c r="CR33" s="291"/>
      <c r="CS33" s="284"/>
      <c r="CT33" s="284"/>
      <c r="CU33" s="291"/>
      <c r="CV33" s="284"/>
      <c r="CW33" s="284"/>
      <c r="CX33" s="291"/>
      <c r="CY33" s="284"/>
      <c r="CZ33" s="284"/>
      <c r="DA33" s="291"/>
      <c r="DB33" s="284"/>
      <c r="DC33" s="284"/>
      <c r="DD33" s="291"/>
      <c r="DE33" s="284"/>
      <c r="DF33" s="284"/>
      <c r="DG33" s="291"/>
      <c r="DH33" s="284"/>
      <c r="DI33" s="284"/>
      <c r="DJ33" s="291"/>
      <c r="DK33" s="284"/>
      <c r="DL33" s="284"/>
      <c r="DM33" s="291"/>
      <c r="DN33" s="284"/>
      <c r="DO33" s="284"/>
      <c r="DP33" s="291"/>
      <c r="DQ33" s="284"/>
      <c r="DR33" s="284"/>
      <c r="DS33" s="291"/>
    </row>
    <row r="34" spans="1:123" ht="18" customHeight="1" x14ac:dyDescent="0.25">
      <c r="A34" s="286">
        <v>168</v>
      </c>
      <c r="B34" s="287" t="str">
        <f t="shared" si="0"/>
        <v/>
      </c>
      <c r="C34" s="288" t="str">
        <f t="shared" si="1"/>
        <v/>
      </c>
      <c r="D34" s="290" t="str">
        <f t="shared" si="18"/>
        <v xml:space="preserve"> </v>
      </c>
      <c r="E34" s="287" t="str">
        <f t="shared" si="19"/>
        <v/>
      </c>
      <c r="F34" s="288" t="str">
        <f t="shared" si="2"/>
        <v/>
      </c>
      <c r="G34" s="290" t="str">
        <f t="shared" si="20"/>
        <v xml:space="preserve"> </v>
      </c>
      <c r="H34" s="287" t="str">
        <f t="shared" si="21"/>
        <v/>
      </c>
      <c r="I34" s="288" t="str">
        <f t="shared" si="3"/>
        <v/>
      </c>
      <c r="J34" s="290" t="str">
        <f t="shared" si="22"/>
        <v xml:space="preserve"> </v>
      </c>
      <c r="K34" s="287" t="str">
        <f t="shared" si="4"/>
        <v/>
      </c>
      <c r="L34" s="288">
        <f t="shared" si="5"/>
        <v>488.62</v>
      </c>
      <c r="M34" s="290">
        <f t="shared" si="23"/>
        <v>3</v>
      </c>
      <c r="N34" s="287" t="str">
        <f t="shared" si="6"/>
        <v/>
      </c>
      <c r="O34" s="288">
        <f t="shared" si="7"/>
        <v>603.96</v>
      </c>
      <c r="P34" s="290">
        <f t="shared" si="24"/>
        <v>3</v>
      </c>
      <c r="Q34" s="287" t="str">
        <f t="shared" si="8"/>
        <v/>
      </c>
      <c r="R34" s="288">
        <f t="shared" si="9"/>
        <v>723.49</v>
      </c>
      <c r="S34" s="290">
        <f t="shared" si="25"/>
        <v>3</v>
      </c>
      <c r="T34" s="287" t="str">
        <f t="shared" si="10"/>
        <v/>
      </c>
      <c r="U34" s="288">
        <f t="shared" si="11"/>
        <v>818.91</v>
      </c>
      <c r="V34" s="290">
        <f t="shared" si="26"/>
        <v>2</v>
      </c>
      <c r="W34" s="287" t="str">
        <f t="shared" si="12"/>
        <v/>
      </c>
      <c r="X34" s="288">
        <f t="shared" si="13"/>
        <v>916.42</v>
      </c>
      <c r="Y34" s="290">
        <f t="shared" si="27"/>
        <v>2</v>
      </c>
      <c r="Z34" s="287" t="str">
        <f t="shared" si="14"/>
        <v/>
      </c>
      <c r="AA34" s="288">
        <f t="shared" si="15"/>
        <v>1121.94</v>
      </c>
      <c r="AB34" s="290">
        <f t="shared" si="28"/>
        <v>2</v>
      </c>
      <c r="AC34" s="287" t="str">
        <f t="shared" si="16"/>
        <v/>
      </c>
      <c r="AD34" s="288">
        <f t="shared" si="17"/>
        <v>1232.03</v>
      </c>
      <c r="AE34" s="290">
        <f t="shared" si="29"/>
        <v>2</v>
      </c>
      <c r="AF34" s="283"/>
      <c r="AG34" s="284"/>
      <c r="AH34" s="284">
        <v>0</v>
      </c>
      <c r="AI34" s="291" t="s">
        <v>195</v>
      </c>
      <c r="AJ34" s="284">
        <v>0</v>
      </c>
      <c r="AK34" s="284"/>
      <c r="AL34" s="291"/>
      <c r="AM34" s="284">
        <v>0</v>
      </c>
      <c r="AN34" s="284">
        <v>0</v>
      </c>
      <c r="AO34" s="291" t="s">
        <v>195</v>
      </c>
      <c r="AP34" s="284">
        <v>0</v>
      </c>
      <c r="AQ34" s="284">
        <v>488.62</v>
      </c>
      <c r="AR34" s="291">
        <v>3</v>
      </c>
      <c r="AS34" s="284">
        <v>0</v>
      </c>
      <c r="AT34" s="284">
        <v>603.96</v>
      </c>
      <c r="AU34" s="291">
        <v>3</v>
      </c>
      <c r="AV34" s="284">
        <v>0</v>
      </c>
      <c r="AW34" s="284">
        <v>723.49</v>
      </c>
      <c r="AX34" s="291">
        <v>3</v>
      </c>
      <c r="AY34" s="284">
        <v>0</v>
      </c>
      <c r="AZ34" s="284">
        <v>818.91</v>
      </c>
      <c r="BA34" s="291">
        <v>2</v>
      </c>
      <c r="BB34" s="284">
        <v>0</v>
      </c>
      <c r="BC34" s="284">
        <v>916.42</v>
      </c>
      <c r="BD34" s="291">
        <v>2</v>
      </c>
      <c r="BE34" s="284">
        <v>0</v>
      </c>
      <c r="BF34" s="284">
        <v>1121.94</v>
      </c>
      <c r="BG34" s="291">
        <v>2</v>
      </c>
      <c r="BH34" s="284">
        <v>0</v>
      </c>
      <c r="BI34" s="284">
        <v>1232.03</v>
      </c>
      <c r="BJ34" s="291">
        <v>2</v>
      </c>
      <c r="BL34" s="284"/>
      <c r="BM34" s="291"/>
      <c r="BN34" s="284"/>
      <c r="BO34" s="284"/>
      <c r="BP34" s="291"/>
      <c r="BQ34" s="284"/>
      <c r="BR34" s="284"/>
      <c r="BS34" s="291"/>
      <c r="BT34" s="284"/>
      <c r="BU34" s="284"/>
      <c r="BV34" s="291"/>
      <c r="BW34" s="284"/>
      <c r="BX34" s="284"/>
      <c r="BY34" s="291"/>
      <c r="BZ34" s="284"/>
      <c r="CA34" s="284"/>
      <c r="CB34" s="291"/>
      <c r="CC34" s="284"/>
      <c r="CD34" s="284"/>
      <c r="CE34" s="291"/>
      <c r="CF34" s="284"/>
      <c r="CG34" s="284"/>
      <c r="CH34" s="291"/>
      <c r="CI34" s="284"/>
      <c r="CJ34" s="284"/>
      <c r="CK34" s="291"/>
      <c r="CL34" s="284"/>
      <c r="CM34" s="284"/>
      <c r="CN34" s="291"/>
      <c r="CP34" s="284"/>
      <c r="CQ34" s="284"/>
      <c r="CR34" s="291"/>
      <c r="CS34" s="284"/>
      <c r="CT34" s="284"/>
      <c r="CU34" s="291"/>
      <c r="CV34" s="284"/>
      <c r="CW34" s="284"/>
      <c r="CX34" s="291"/>
      <c r="CY34" s="284"/>
      <c r="CZ34" s="284"/>
      <c r="DA34" s="291"/>
      <c r="DB34" s="284"/>
      <c r="DC34" s="284"/>
      <c r="DD34" s="291"/>
      <c r="DE34" s="284"/>
      <c r="DF34" s="284"/>
      <c r="DG34" s="291"/>
      <c r="DH34" s="284"/>
      <c r="DI34" s="284"/>
      <c r="DJ34" s="291"/>
      <c r="DK34" s="284"/>
      <c r="DL34" s="284"/>
      <c r="DM34" s="291"/>
      <c r="DN34" s="284"/>
      <c r="DO34" s="284"/>
      <c r="DP34" s="291"/>
      <c r="DQ34" s="284"/>
      <c r="DR34" s="284"/>
      <c r="DS34" s="291"/>
    </row>
    <row r="35" spans="1:123" ht="18" customHeight="1" x14ac:dyDescent="0.25">
      <c r="A35" s="286">
        <v>169</v>
      </c>
      <c r="B35" s="287" t="str">
        <f t="shared" si="0"/>
        <v/>
      </c>
      <c r="C35" s="288" t="str">
        <f t="shared" si="1"/>
        <v/>
      </c>
      <c r="D35" s="290" t="str">
        <f t="shared" si="18"/>
        <v xml:space="preserve"> </v>
      </c>
      <c r="E35" s="287">
        <f t="shared" si="19"/>
        <v>380.62</v>
      </c>
      <c r="F35" s="288" t="str">
        <f t="shared" si="2"/>
        <v/>
      </c>
      <c r="G35" s="290">
        <f t="shared" si="20"/>
        <v>4</v>
      </c>
      <c r="H35" s="287">
        <f t="shared" si="21"/>
        <v>423.61</v>
      </c>
      <c r="I35" s="288" t="str">
        <f t="shared" si="3"/>
        <v/>
      </c>
      <c r="J35" s="290">
        <f t="shared" si="22"/>
        <v>4</v>
      </c>
      <c r="K35" s="287">
        <f t="shared" si="4"/>
        <v>488.62</v>
      </c>
      <c r="L35" s="288" t="str">
        <f t="shared" si="5"/>
        <v/>
      </c>
      <c r="M35" s="290">
        <f t="shared" si="23"/>
        <v>3</v>
      </c>
      <c r="N35" s="287">
        <f t="shared" si="6"/>
        <v>603.96</v>
      </c>
      <c r="O35" s="288" t="str">
        <f t="shared" si="7"/>
        <v/>
      </c>
      <c r="P35" s="290">
        <f t="shared" si="24"/>
        <v>3</v>
      </c>
      <c r="Q35" s="287">
        <f t="shared" si="8"/>
        <v>723.49</v>
      </c>
      <c r="R35" s="288" t="str">
        <f t="shared" si="9"/>
        <v/>
      </c>
      <c r="S35" s="290">
        <f t="shared" si="25"/>
        <v>3</v>
      </c>
      <c r="T35" s="287">
        <f t="shared" si="10"/>
        <v>818.91</v>
      </c>
      <c r="U35" s="288" t="str">
        <f t="shared" si="11"/>
        <v/>
      </c>
      <c r="V35" s="290">
        <f t="shared" si="26"/>
        <v>2</v>
      </c>
      <c r="W35" s="287">
        <f t="shared" si="12"/>
        <v>916.42</v>
      </c>
      <c r="X35" s="288" t="str">
        <f t="shared" si="13"/>
        <v/>
      </c>
      <c r="Y35" s="290">
        <f t="shared" si="27"/>
        <v>2</v>
      </c>
      <c r="Z35" s="287" t="str">
        <f t="shared" si="14"/>
        <v/>
      </c>
      <c r="AA35" s="288" t="str">
        <f t="shared" si="15"/>
        <v/>
      </c>
      <c r="AB35" s="290" t="str">
        <f t="shared" si="28"/>
        <v xml:space="preserve"> </v>
      </c>
      <c r="AC35" s="287" t="str">
        <f t="shared" si="16"/>
        <v/>
      </c>
      <c r="AD35" s="288" t="str">
        <f t="shared" si="17"/>
        <v/>
      </c>
      <c r="AE35" s="290" t="str">
        <f t="shared" si="29"/>
        <v xml:space="preserve"> </v>
      </c>
      <c r="AF35" s="283"/>
      <c r="AG35" s="284"/>
      <c r="AH35" s="284">
        <v>0</v>
      </c>
      <c r="AI35" s="291" t="s">
        <v>195</v>
      </c>
      <c r="AJ35" s="284">
        <v>380.62</v>
      </c>
      <c r="AK35" s="284"/>
      <c r="AL35" s="291">
        <v>4</v>
      </c>
      <c r="AM35" s="284">
        <v>423.61</v>
      </c>
      <c r="AN35" s="284">
        <v>0</v>
      </c>
      <c r="AO35" s="291">
        <v>4</v>
      </c>
      <c r="AP35" s="284">
        <v>488.62</v>
      </c>
      <c r="AQ35" s="284">
        <v>0</v>
      </c>
      <c r="AR35" s="291">
        <v>3</v>
      </c>
      <c r="AS35" s="284">
        <v>603.96</v>
      </c>
      <c r="AT35" s="284">
        <v>0</v>
      </c>
      <c r="AU35" s="291">
        <v>3</v>
      </c>
      <c r="AV35" s="284">
        <v>723.49</v>
      </c>
      <c r="AW35" s="284">
        <v>0</v>
      </c>
      <c r="AX35" s="291">
        <v>3</v>
      </c>
      <c r="AY35" s="284">
        <v>818.91</v>
      </c>
      <c r="AZ35" s="284">
        <v>0</v>
      </c>
      <c r="BA35" s="291">
        <v>2</v>
      </c>
      <c r="BB35" s="284">
        <v>916.42</v>
      </c>
      <c r="BC35" s="284">
        <v>0</v>
      </c>
      <c r="BD35" s="291">
        <v>2</v>
      </c>
      <c r="BE35" s="284">
        <v>0</v>
      </c>
      <c r="BF35" s="284">
        <v>0</v>
      </c>
      <c r="BG35" s="291" t="s">
        <v>195</v>
      </c>
      <c r="BH35" s="284">
        <v>0</v>
      </c>
      <c r="BI35" s="284">
        <v>0</v>
      </c>
      <c r="BJ35" s="291" t="s">
        <v>195</v>
      </c>
      <c r="BL35" s="284"/>
      <c r="BM35" s="291"/>
      <c r="BN35" s="284"/>
      <c r="BO35" s="284"/>
      <c r="BP35" s="291"/>
      <c r="BQ35" s="284"/>
      <c r="BR35" s="284"/>
      <c r="BS35" s="291"/>
      <c r="BT35" s="284"/>
      <c r="BU35" s="284"/>
      <c r="BV35" s="291"/>
      <c r="BW35" s="284"/>
      <c r="BX35" s="284"/>
      <c r="BY35" s="291"/>
      <c r="BZ35" s="284"/>
      <c r="CA35" s="284"/>
      <c r="CB35" s="291"/>
      <c r="CC35" s="284"/>
      <c r="CD35" s="284"/>
      <c r="CE35" s="291"/>
      <c r="CF35" s="284"/>
      <c r="CG35" s="284"/>
      <c r="CH35" s="291"/>
      <c r="CI35" s="284"/>
      <c r="CJ35" s="284"/>
      <c r="CK35" s="291"/>
      <c r="CL35" s="284"/>
      <c r="CM35" s="284"/>
      <c r="CN35" s="291"/>
      <c r="CP35" s="284"/>
      <c r="CQ35" s="284"/>
      <c r="CR35" s="291"/>
      <c r="CS35" s="284"/>
      <c r="CT35" s="284"/>
      <c r="CU35" s="291"/>
      <c r="CV35" s="284"/>
      <c r="CW35" s="284"/>
      <c r="CX35" s="291"/>
      <c r="CY35" s="284"/>
      <c r="CZ35" s="284"/>
      <c r="DA35" s="291"/>
      <c r="DB35" s="284"/>
      <c r="DC35" s="284"/>
      <c r="DD35" s="291"/>
      <c r="DE35" s="284"/>
      <c r="DF35" s="284"/>
      <c r="DG35" s="291"/>
      <c r="DH35" s="284"/>
      <c r="DI35" s="284"/>
      <c r="DJ35" s="291"/>
      <c r="DK35" s="284"/>
      <c r="DL35" s="284"/>
      <c r="DM35" s="291"/>
      <c r="DN35" s="284"/>
      <c r="DO35" s="284"/>
      <c r="DP35" s="291"/>
      <c r="DQ35" s="284"/>
      <c r="DR35" s="284"/>
      <c r="DS35" s="291"/>
    </row>
    <row r="36" spans="1:123" ht="18" customHeight="1" x14ac:dyDescent="0.25">
      <c r="A36" s="286">
        <v>194</v>
      </c>
      <c r="B36" s="287" t="str">
        <f t="shared" si="0"/>
        <v/>
      </c>
      <c r="C36" s="288" t="str">
        <f t="shared" si="1"/>
        <v/>
      </c>
      <c r="D36" s="290" t="str">
        <f t="shared" si="18"/>
        <v xml:space="preserve"> </v>
      </c>
      <c r="E36" s="287" t="str">
        <f t="shared" si="19"/>
        <v/>
      </c>
      <c r="F36" s="288" t="str">
        <f t="shared" si="2"/>
        <v/>
      </c>
      <c r="G36" s="290" t="str">
        <f t="shared" si="20"/>
        <v xml:space="preserve"> </v>
      </c>
      <c r="H36" s="287" t="str">
        <f t="shared" si="21"/>
        <v/>
      </c>
      <c r="I36" s="288">
        <f t="shared" si="3"/>
        <v>472.89</v>
      </c>
      <c r="J36" s="290">
        <f t="shared" si="22"/>
        <v>3</v>
      </c>
      <c r="K36" s="287" t="str">
        <f t="shared" si="4"/>
        <v/>
      </c>
      <c r="L36" s="288">
        <f t="shared" si="5"/>
        <v>530.55999999999995</v>
      </c>
      <c r="M36" s="290">
        <f t="shared" si="23"/>
        <v>3</v>
      </c>
      <c r="N36" s="287" t="str">
        <f t="shared" si="6"/>
        <v/>
      </c>
      <c r="O36" s="288">
        <f t="shared" si="7"/>
        <v>684.69</v>
      </c>
      <c r="P36" s="290">
        <f t="shared" si="24"/>
        <v>3</v>
      </c>
      <c r="Q36" s="287" t="str">
        <f t="shared" si="8"/>
        <v/>
      </c>
      <c r="R36" s="288">
        <f t="shared" si="9"/>
        <v>795.84</v>
      </c>
      <c r="S36" s="290">
        <f t="shared" si="25"/>
        <v>2</v>
      </c>
      <c r="T36" s="287" t="str">
        <f t="shared" si="10"/>
        <v/>
      </c>
      <c r="U36" s="288">
        <f t="shared" si="11"/>
        <v>891.26</v>
      </c>
      <c r="V36" s="290">
        <f t="shared" si="26"/>
        <v>2</v>
      </c>
      <c r="W36" s="287" t="str">
        <f t="shared" si="12"/>
        <v/>
      </c>
      <c r="X36" s="288">
        <f t="shared" si="13"/>
        <v>1023.38</v>
      </c>
      <c r="Y36" s="290">
        <f t="shared" si="27"/>
        <v>2</v>
      </c>
      <c r="Z36" s="287" t="str">
        <f t="shared" si="14"/>
        <v/>
      </c>
      <c r="AA36" s="288">
        <f t="shared" si="15"/>
        <v>1165.98</v>
      </c>
      <c r="AB36" s="290">
        <f t="shared" si="28"/>
        <v>2</v>
      </c>
      <c r="AC36" s="287" t="str">
        <f t="shared" si="16"/>
        <v/>
      </c>
      <c r="AD36" s="288">
        <f t="shared" si="17"/>
        <v>1291.81</v>
      </c>
      <c r="AE36" s="290">
        <f t="shared" si="29"/>
        <v>2</v>
      </c>
      <c r="AF36" s="283"/>
      <c r="AG36" s="284"/>
      <c r="AH36" s="284">
        <v>0</v>
      </c>
      <c r="AI36" s="291" t="s">
        <v>195</v>
      </c>
      <c r="AJ36" s="284">
        <v>0</v>
      </c>
      <c r="AK36" s="284"/>
      <c r="AL36" s="291"/>
      <c r="AM36" s="284">
        <v>0</v>
      </c>
      <c r="AN36" s="284">
        <v>472.89</v>
      </c>
      <c r="AO36" s="291">
        <v>3</v>
      </c>
      <c r="AP36" s="284">
        <v>0</v>
      </c>
      <c r="AQ36" s="284">
        <v>530.55999999999995</v>
      </c>
      <c r="AR36" s="291">
        <v>3</v>
      </c>
      <c r="AS36" s="284">
        <v>0</v>
      </c>
      <c r="AT36" s="284">
        <v>684.69</v>
      </c>
      <c r="AU36" s="291">
        <v>3</v>
      </c>
      <c r="AV36" s="284">
        <v>0</v>
      </c>
      <c r="AW36" s="284">
        <v>795.84</v>
      </c>
      <c r="AX36" s="291">
        <v>2</v>
      </c>
      <c r="AY36" s="284">
        <v>0</v>
      </c>
      <c r="AZ36" s="284">
        <v>891.26</v>
      </c>
      <c r="BA36" s="291">
        <v>2</v>
      </c>
      <c r="BB36" s="284">
        <v>0</v>
      </c>
      <c r="BC36" s="284">
        <v>1023.38</v>
      </c>
      <c r="BD36" s="291">
        <v>2</v>
      </c>
      <c r="BE36" s="284">
        <v>0</v>
      </c>
      <c r="BF36" s="284">
        <v>1165.98</v>
      </c>
      <c r="BG36" s="291">
        <v>2</v>
      </c>
      <c r="BH36" s="284">
        <v>0</v>
      </c>
      <c r="BI36" s="284">
        <v>1291.81</v>
      </c>
      <c r="BJ36" s="291">
        <v>2</v>
      </c>
      <c r="BL36" s="284"/>
      <c r="BM36" s="291"/>
      <c r="BN36" s="284"/>
      <c r="BO36" s="284"/>
      <c r="BP36" s="291"/>
      <c r="BQ36" s="284"/>
      <c r="BR36" s="284"/>
      <c r="BS36" s="291"/>
      <c r="BT36" s="284"/>
      <c r="BU36" s="284"/>
      <c r="BV36" s="291"/>
      <c r="BW36" s="284"/>
      <c r="BX36" s="284"/>
      <c r="BY36" s="291"/>
      <c r="BZ36" s="284"/>
      <c r="CA36" s="284"/>
      <c r="CB36" s="291"/>
      <c r="CC36" s="284"/>
      <c r="CD36" s="284"/>
      <c r="CE36" s="291"/>
      <c r="CF36" s="284"/>
      <c r="CG36" s="284"/>
      <c r="CH36" s="291"/>
      <c r="CI36" s="284"/>
      <c r="CJ36" s="284"/>
      <c r="CK36" s="291"/>
      <c r="CL36" s="284"/>
      <c r="CM36" s="284"/>
      <c r="CN36" s="291"/>
      <c r="CP36" s="284"/>
      <c r="CQ36" s="284"/>
      <c r="CR36" s="291"/>
      <c r="CS36" s="284"/>
      <c r="CT36" s="284"/>
      <c r="CU36" s="291"/>
      <c r="CV36" s="284"/>
      <c r="CW36" s="284"/>
      <c r="CX36" s="291"/>
      <c r="CY36" s="284"/>
      <c r="CZ36" s="284"/>
      <c r="DA36" s="291"/>
      <c r="DB36" s="284"/>
      <c r="DC36" s="284"/>
      <c r="DD36" s="291"/>
      <c r="DE36" s="284"/>
      <c r="DF36" s="284"/>
      <c r="DG36" s="291"/>
      <c r="DH36" s="284"/>
      <c r="DI36" s="284"/>
      <c r="DJ36" s="291"/>
      <c r="DK36" s="284"/>
      <c r="DL36" s="284"/>
      <c r="DM36" s="291"/>
      <c r="DN36" s="284"/>
      <c r="DO36" s="284"/>
      <c r="DP36" s="291"/>
      <c r="DQ36" s="284"/>
      <c r="DR36" s="284"/>
      <c r="DS36" s="291"/>
    </row>
    <row r="37" spans="1:123" ht="18" customHeight="1" x14ac:dyDescent="0.25">
      <c r="A37" s="286">
        <v>205</v>
      </c>
      <c r="B37" s="287" t="str">
        <f t="shared" si="0"/>
        <v/>
      </c>
      <c r="C37" s="288" t="str">
        <f t="shared" si="1"/>
        <v/>
      </c>
      <c r="D37" s="290" t="str">
        <f t="shared" si="18"/>
        <v xml:space="preserve"> </v>
      </c>
      <c r="E37" s="287" t="str">
        <f t="shared" si="19"/>
        <v/>
      </c>
      <c r="F37" s="288" t="str">
        <f t="shared" si="2"/>
        <v/>
      </c>
      <c r="G37" s="290" t="str">
        <f t="shared" si="20"/>
        <v xml:space="preserve"> </v>
      </c>
      <c r="H37" s="287" t="str">
        <f t="shared" si="21"/>
        <v/>
      </c>
      <c r="I37" s="288">
        <f t="shared" si="3"/>
        <v>535.80999999999995</v>
      </c>
      <c r="J37" s="290">
        <f t="shared" si="22"/>
        <v>3</v>
      </c>
      <c r="K37" s="287" t="str">
        <f t="shared" si="4"/>
        <v/>
      </c>
      <c r="L37" s="288">
        <f t="shared" si="5"/>
        <v>570.4</v>
      </c>
      <c r="M37" s="290">
        <f t="shared" si="23"/>
        <v>3</v>
      </c>
      <c r="N37" s="287" t="str">
        <f t="shared" si="6"/>
        <v/>
      </c>
      <c r="O37" s="288">
        <f t="shared" si="7"/>
        <v>709.87</v>
      </c>
      <c r="P37" s="290">
        <f t="shared" si="24"/>
        <v>2</v>
      </c>
      <c r="Q37" s="287" t="str">
        <f t="shared" si="8"/>
        <v/>
      </c>
      <c r="R37" s="288">
        <f t="shared" si="9"/>
        <v>838.83</v>
      </c>
      <c r="S37" s="290">
        <f t="shared" si="25"/>
        <v>2</v>
      </c>
      <c r="T37" s="287" t="str">
        <f t="shared" si="10"/>
        <v/>
      </c>
      <c r="U37" s="288">
        <f t="shared" si="11"/>
        <v>934.25</v>
      </c>
      <c r="V37" s="290">
        <f t="shared" si="26"/>
        <v>2</v>
      </c>
      <c r="W37" s="287" t="str">
        <f t="shared" si="12"/>
        <v/>
      </c>
      <c r="X37" s="288">
        <f t="shared" si="13"/>
        <v>1059.03</v>
      </c>
      <c r="Y37" s="290">
        <f t="shared" si="27"/>
        <v>2</v>
      </c>
      <c r="Z37" s="287" t="str">
        <f t="shared" si="14"/>
        <v/>
      </c>
      <c r="AA37" s="288">
        <f t="shared" si="15"/>
        <v>1212.1099999999999</v>
      </c>
      <c r="AB37" s="290">
        <f t="shared" si="28"/>
        <v>2</v>
      </c>
      <c r="AC37" s="287" t="str">
        <f t="shared" si="16"/>
        <v/>
      </c>
      <c r="AD37" s="288" t="str">
        <f t="shared" si="17"/>
        <v/>
      </c>
      <c r="AE37" s="290" t="str">
        <f t="shared" si="29"/>
        <v xml:space="preserve"> </v>
      </c>
      <c r="AF37" s="283"/>
      <c r="AG37" s="284"/>
      <c r="AH37" s="284">
        <v>0</v>
      </c>
      <c r="AI37" s="291" t="s">
        <v>195</v>
      </c>
      <c r="AJ37" s="284">
        <v>0</v>
      </c>
      <c r="AK37" s="284"/>
      <c r="AL37" s="291"/>
      <c r="AM37" s="284">
        <v>0</v>
      </c>
      <c r="AN37" s="284">
        <v>535.80999999999995</v>
      </c>
      <c r="AO37" s="291">
        <v>3</v>
      </c>
      <c r="AP37" s="284">
        <v>0</v>
      </c>
      <c r="AQ37" s="284">
        <v>570.4</v>
      </c>
      <c r="AR37" s="291">
        <v>3</v>
      </c>
      <c r="AS37" s="284">
        <v>0</v>
      </c>
      <c r="AT37" s="284">
        <v>709.87</v>
      </c>
      <c r="AU37" s="291">
        <v>2</v>
      </c>
      <c r="AV37" s="284">
        <v>0</v>
      </c>
      <c r="AW37" s="284">
        <v>838.83</v>
      </c>
      <c r="AX37" s="291">
        <v>2</v>
      </c>
      <c r="AY37" s="284">
        <v>0</v>
      </c>
      <c r="AZ37" s="284">
        <v>934.25</v>
      </c>
      <c r="BA37" s="291">
        <v>2</v>
      </c>
      <c r="BB37" s="284">
        <v>0</v>
      </c>
      <c r="BC37" s="284">
        <v>1059.03</v>
      </c>
      <c r="BD37" s="291">
        <v>2</v>
      </c>
      <c r="BE37" s="284">
        <v>0</v>
      </c>
      <c r="BF37" s="284">
        <v>1212.1099999999999</v>
      </c>
      <c r="BG37" s="291">
        <v>2</v>
      </c>
      <c r="BH37" s="284">
        <v>0</v>
      </c>
      <c r="BI37" s="284">
        <v>0</v>
      </c>
      <c r="BJ37" s="291" t="s">
        <v>195</v>
      </c>
      <c r="BL37" s="284"/>
      <c r="BM37" s="291"/>
      <c r="BN37" s="284"/>
      <c r="BO37" s="284"/>
      <c r="BP37" s="291"/>
      <c r="BQ37" s="284"/>
      <c r="BR37" s="284"/>
      <c r="BS37" s="291"/>
      <c r="BT37" s="284"/>
      <c r="BU37" s="284"/>
      <c r="BV37" s="291"/>
      <c r="BW37" s="284"/>
      <c r="BX37" s="284"/>
      <c r="BY37" s="291"/>
      <c r="BZ37" s="284"/>
      <c r="CA37" s="284"/>
      <c r="CB37" s="291"/>
      <c r="CC37" s="284"/>
      <c r="CD37" s="284"/>
      <c r="CE37" s="291"/>
      <c r="CF37" s="284"/>
      <c r="CG37" s="284"/>
      <c r="CH37" s="291"/>
      <c r="CI37" s="284"/>
      <c r="CJ37" s="284"/>
      <c r="CK37" s="291"/>
      <c r="CL37" s="284"/>
      <c r="CM37" s="284"/>
      <c r="CN37" s="291"/>
      <c r="CP37" s="284"/>
      <c r="CQ37" s="284"/>
      <c r="CR37" s="291"/>
      <c r="CS37" s="284"/>
      <c r="CT37" s="284"/>
      <c r="CU37" s="291"/>
      <c r="CV37" s="284"/>
      <c r="CW37" s="284"/>
      <c r="CX37" s="291"/>
      <c r="CY37" s="284"/>
      <c r="CZ37" s="284"/>
      <c r="DA37" s="291"/>
      <c r="DB37" s="284"/>
      <c r="DC37" s="284"/>
      <c r="DD37" s="291"/>
      <c r="DE37" s="284"/>
      <c r="DF37" s="284"/>
      <c r="DG37" s="291"/>
      <c r="DH37" s="284"/>
      <c r="DI37" s="284"/>
      <c r="DJ37" s="291"/>
      <c r="DK37" s="284"/>
      <c r="DL37" s="284"/>
      <c r="DM37" s="291"/>
      <c r="DN37" s="284"/>
      <c r="DO37" s="284"/>
      <c r="DP37" s="291"/>
      <c r="DQ37" s="284"/>
      <c r="DR37" s="284"/>
      <c r="DS37" s="291"/>
    </row>
    <row r="38" spans="1:123" ht="18" customHeight="1" x14ac:dyDescent="0.25">
      <c r="A38" s="286">
        <v>219</v>
      </c>
      <c r="B38" s="287" t="str">
        <f t="shared" si="0"/>
        <v/>
      </c>
      <c r="C38" s="288" t="str">
        <f t="shared" si="1"/>
        <v/>
      </c>
      <c r="D38" s="290" t="str">
        <f t="shared" si="18"/>
        <v xml:space="preserve"> </v>
      </c>
      <c r="E38" s="287">
        <f t="shared" si="19"/>
        <v>484.43</v>
      </c>
      <c r="F38" s="288" t="str">
        <f t="shared" si="2"/>
        <v/>
      </c>
      <c r="G38" s="290">
        <f t="shared" si="20"/>
        <v>3</v>
      </c>
      <c r="H38" s="287">
        <f t="shared" si="21"/>
        <v>537.9</v>
      </c>
      <c r="I38" s="288" t="str">
        <f t="shared" si="3"/>
        <v/>
      </c>
      <c r="J38" s="290">
        <f t="shared" si="22"/>
        <v>3</v>
      </c>
      <c r="K38" s="287">
        <f t="shared" si="4"/>
        <v>614.45000000000005</v>
      </c>
      <c r="L38" s="288">
        <f t="shared" si="5"/>
        <v>614.45000000000005</v>
      </c>
      <c r="M38" s="290">
        <f t="shared" si="23"/>
        <v>3</v>
      </c>
      <c r="N38" s="287">
        <f t="shared" si="6"/>
        <v>761.24</v>
      </c>
      <c r="O38" s="288">
        <f t="shared" si="7"/>
        <v>761.24</v>
      </c>
      <c r="P38" s="290">
        <f t="shared" si="24"/>
        <v>2</v>
      </c>
      <c r="Q38" s="287">
        <f t="shared" si="8"/>
        <v>903.85</v>
      </c>
      <c r="R38" s="288">
        <f t="shared" si="9"/>
        <v>903.85</v>
      </c>
      <c r="S38" s="290">
        <f t="shared" si="25"/>
        <v>2</v>
      </c>
      <c r="T38" s="287" t="str">
        <f t="shared" si="10"/>
        <v/>
      </c>
      <c r="U38" s="288">
        <f t="shared" si="11"/>
        <v>1046.44</v>
      </c>
      <c r="V38" s="290">
        <f t="shared" si="26"/>
        <v>2</v>
      </c>
      <c r="W38" s="287" t="str">
        <f t="shared" si="12"/>
        <v/>
      </c>
      <c r="X38" s="288">
        <f t="shared" si="13"/>
        <v>1109.3499999999999</v>
      </c>
      <c r="Y38" s="290">
        <f t="shared" si="27"/>
        <v>2</v>
      </c>
      <c r="Z38" s="287" t="str">
        <f t="shared" si="14"/>
        <v/>
      </c>
      <c r="AA38" s="288" t="str">
        <f t="shared" si="15"/>
        <v/>
      </c>
      <c r="AB38" s="290" t="str">
        <f t="shared" si="28"/>
        <v xml:space="preserve"> </v>
      </c>
      <c r="AC38" s="287" t="str">
        <f t="shared" si="16"/>
        <v/>
      </c>
      <c r="AD38" s="288">
        <f t="shared" si="17"/>
        <v>1456.42</v>
      </c>
      <c r="AE38" s="290">
        <f t="shared" si="29"/>
        <v>2</v>
      </c>
      <c r="AF38" s="283"/>
      <c r="AG38" s="284"/>
      <c r="AH38" s="284">
        <v>0</v>
      </c>
      <c r="AI38" s="291" t="s">
        <v>195</v>
      </c>
      <c r="AJ38" s="284">
        <v>484.43</v>
      </c>
      <c r="AK38" s="284"/>
      <c r="AL38" s="291">
        <v>3</v>
      </c>
      <c r="AM38" s="284">
        <v>537.9</v>
      </c>
      <c r="AN38" s="284">
        <v>0</v>
      </c>
      <c r="AO38" s="291">
        <v>3</v>
      </c>
      <c r="AP38" s="284">
        <v>614.45000000000005</v>
      </c>
      <c r="AQ38" s="284">
        <v>614.45000000000005</v>
      </c>
      <c r="AR38" s="291">
        <v>3</v>
      </c>
      <c r="AS38" s="284">
        <v>761.24</v>
      </c>
      <c r="AT38" s="284">
        <v>761.24</v>
      </c>
      <c r="AU38" s="291">
        <v>2</v>
      </c>
      <c r="AV38" s="284">
        <v>903.85</v>
      </c>
      <c r="AW38" s="284">
        <v>903.85</v>
      </c>
      <c r="AX38" s="291">
        <v>2</v>
      </c>
      <c r="AY38" s="284">
        <v>0</v>
      </c>
      <c r="AZ38" s="284">
        <v>1046.44</v>
      </c>
      <c r="BA38" s="291">
        <v>2</v>
      </c>
      <c r="BB38" s="284">
        <v>0</v>
      </c>
      <c r="BC38" s="284">
        <v>1109.3499999999999</v>
      </c>
      <c r="BD38" s="291">
        <v>2</v>
      </c>
      <c r="BE38" s="284">
        <v>0</v>
      </c>
      <c r="BF38" s="284">
        <v>0</v>
      </c>
      <c r="BG38" s="291" t="s">
        <v>195</v>
      </c>
      <c r="BH38" s="284">
        <v>0</v>
      </c>
      <c r="BI38" s="284">
        <v>1456.42</v>
      </c>
      <c r="BJ38" s="291">
        <v>2</v>
      </c>
      <c r="BL38" s="284"/>
      <c r="BM38" s="291"/>
      <c r="BN38" s="284"/>
      <c r="BO38" s="284"/>
      <c r="BP38" s="291"/>
      <c r="BQ38" s="284"/>
      <c r="BR38" s="284"/>
      <c r="BS38" s="291"/>
      <c r="BT38" s="284"/>
      <c r="BU38" s="284"/>
      <c r="BV38" s="291"/>
      <c r="BW38" s="284"/>
      <c r="BX38" s="284"/>
      <c r="BY38" s="291"/>
      <c r="BZ38" s="284"/>
      <c r="CA38" s="284"/>
      <c r="CB38" s="291"/>
      <c r="CC38" s="284"/>
      <c r="CD38" s="284"/>
      <c r="CE38" s="291"/>
      <c r="CF38" s="284"/>
      <c r="CG38" s="284"/>
      <c r="CH38" s="291"/>
      <c r="CI38" s="284"/>
      <c r="CJ38" s="284"/>
      <c r="CK38" s="291"/>
      <c r="CL38" s="284"/>
      <c r="CM38" s="284"/>
      <c r="CN38" s="291"/>
      <c r="CP38" s="284"/>
      <c r="CQ38" s="284"/>
      <c r="CR38" s="291"/>
      <c r="CS38" s="284"/>
      <c r="CT38" s="284"/>
      <c r="CU38" s="291"/>
      <c r="CV38" s="284"/>
      <c r="CW38" s="284"/>
      <c r="CX38" s="291"/>
      <c r="CY38" s="284"/>
      <c r="CZ38" s="284"/>
      <c r="DA38" s="291"/>
      <c r="DB38" s="284"/>
      <c r="DC38" s="284"/>
      <c r="DD38" s="291"/>
      <c r="DE38" s="284"/>
      <c r="DF38" s="284"/>
      <c r="DG38" s="291"/>
      <c r="DH38" s="284"/>
      <c r="DI38" s="284"/>
      <c r="DJ38" s="291"/>
      <c r="DK38" s="284"/>
      <c r="DL38" s="284"/>
      <c r="DM38" s="291"/>
      <c r="DN38" s="284"/>
      <c r="DO38" s="284"/>
      <c r="DP38" s="291"/>
      <c r="DQ38" s="284"/>
      <c r="DR38" s="284"/>
      <c r="DS38" s="291"/>
    </row>
    <row r="39" spans="1:123" ht="18" customHeight="1" x14ac:dyDescent="0.25">
      <c r="A39" s="286">
        <v>245</v>
      </c>
      <c r="B39" s="287" t="str">
        <f t="shared" si="0"/>
        <v/>
      </c>
      <c r="C39" s="288" t="str">
        <f t="shared" si="1"/>
        <v/>
      </c>
      <c r="D39" s="290" t="str">
        <f t="shared" si="18"/>
        <v xml:space="preserve"> </v>
      </c>
      <c r="E39" s="287" t="str">
        <f t="shared" si="19"/>
        <v/>
      </c>
      <c r="F39" s="288" t="str">
        <f t="shared" si="2"/>
        <v/>
      </c>
      <c r="G39" s="290" t="str">
        <f t="shared" si="20"/>
        <v xml:space="preserve"> </v>
      </c>
      <c r="H39" s="287" t="str">
        <f t="shared" si="21"/>
        <v/>
      </c>
      <c r="I39" s="288" t="str">
        <f t="shared" si="3"/>
        <v/>
      </c>
      <c r="J39" s="290">
        <f t="shared" si="22"/>
        <v>2</v>
      </c>
      <c r="K39" s="287" t="str">
        <f t="shared" si="4"/>
        <v/>
      </c>
      <c r="L39" s="288">
        <f t="shared" si="5"/>
        <v>852.46</v>
      </c>
      <c r="M39" s="290">
        <f t="shared" si="23"/>
        <v>2</v>
      </c>
      <c r="N39" s="287" t="str">
        <f t="shared" si="6"/>
        <v/>
      </c>
      <c r="O39" s="288">
        <f t="shared" si="7"/>
        <v>940.54</v>
      </c>
      <c r="P39" s="290">
        <f t="shared" si="24"/>
        <v>2</v>
      </c>
      <c r="Q39" s="287" t="str">
        <f t="shared" si="8"/>
        <v/>
      </c>
      <c r="R39" s="288">
        <f t="shared" si="9"/>
        <v>1054.83</v>
      </c>
      <c r="S39" s="290">
        <f t="shared" si="25"/>
        <v>2</v>
      </c>
      <c r="T39" s="287" t="str">
        <f t="shared" si="10"/>
        <v/>
      </c>
      <c r="U39" s="288">
        <f t="shared" si="11"/>
        <v>1220.5</v>
      </c>
      <c r="V39" s="290">
        <f t="shared" si="26"/>
        <v>2</v>
      </c>
      <c r="W39" s="287" t="str">
        <f t="shared" si="12"/>
        <v/>
      </c>
      <c r="X39" s="288" t="str">
        <f t="shared" si="13"/>
        <v/>
      </c>
      <c r="Y39" s="290" t="str">
        <f t="shared" si="27"/>
        <v xml:space="preserve"> </v>
      </c>
      <c r="Z39" s="287" t="str">
        <f t="shared" si="14"/>
        <v/>
      </c>
      <c r="AA39" s="288">
        <f t="shared" si="15"/>
        <v>1349.48</v>
      </c>
      <c r="AB39" s="290">
        <f t="shared" si="28"/>
        <v>2</v>
      </c>
      <c r="AC39" s="287" t="str">
        <f t="shared" si="16"/>
        <v/>
      </c>
      <c r="AD39" s="288" t="str">
        <f t="shared" si="17"/>
        <v/>
      </c>
      <c r="AE39" s="290" t="str">
        <f t="shared" si="29"/>
        <v xml:space="preserve"> </v>
      </c>
      <c r="AF39" s="283"/>
      <c r="AG39" s="284"/>
      <c r="AH39" s="284">
        <v>0</v>
      </c>
      <c r="AI39" s="291" t="s">
        <v>195</v>
      </c>
      <c r="AJ39" s="284">
        <v>0</v>
      </c>
      <c r="AK39" s="284"/>
      <c r="AL39" s="291"/>
      <c r="AM39" s="284">
        <v>0</v>
      </c>
      <c r="AN39" s="284">
        <v>0</v>
      </c>
      <c r="AO39" s="291">
        <v>2</v>
      </c>
      <c r="AP39" s="284">
        <v>0</v>
      </c>
      <c r="AQ39" s="284">
        <v>852.46</v>
      </c>
      <c r="AR39" s="291">
        <v>2</v>
      </c>
      <c r="AS39" s="284">
        <v>0</v>
      </c>
      <c r="AT39" s="284">
        <v>940.54</v>
      </c>
      <c r="AU39" s="291">
        <v>2</v>
      </c>
      <c r="AV39" s="284">
        <v>0</v>
      </c>
      <c r="AW39" s="284">
        <v>1054.83</v>
      </c>
      <c r="AX39" s="291">
        <v>2</v>
      </c>
      <c r="AY39" s="284">
        <v>0</v>
      </c>
      <c r="AZ39" s="284">
        <v>1220.5</v>
      </c>
      <c r="BA39" s="291">
        <v>2</v>
      </c>
      <c r="BB39" s="284">
        <v>0</v>
      </c>
      <c r="BC39" s="284">
        <v>0</v>
      </c>
      <c r="BD39" s="291" t="s">
        <v>195</v>
      </c>
      <c r="BE39" s="284">
        <v>0</v>
      </c>
      <c r="BF39" s="284">
        <v>1349.48</v>
      </c>
      <c r="BG39" s="291">
        <v>2</v>
      </c>
      <c r="BH39" s="284">
        <v>0</v>
      </c>
      <c r="BI39" s="284">
        <v>0</v>
      </c>
      <c r="BJ39" s="291"/>
      <c r="BL39" s="284"/>
      <c r="BM39" s="291"/>
      <c r="BN39" s="284"/>
      <c r="BO39" s="284"/>
      <c r="BP39" s="291"/>
      <c r="BQ39" s="284"/>
      <c r="BR39" s="284"/>
      <c r="BS39" s="291"/>
      <c r="BT39" s="284"/>
      <c r="BU39" s="284"/>
      <c r="BV39" s="291"/>
      <c r="BW39" s="284"/>
      <c r="BX39" s="284"/>
      <c r="BY39" s="291"/>
      <c r="BZ39" s="284"/>
      <c r="CA39" s="284"/>
      <c r="CB39" s="291"/>
      <c r="CC39" s="284"/>
      <c r="CD39" s="284"/>
      <c r="CE39" s="291"/>
      <c r="CF39" s="284"/>
      <c r="CG39" s="284"/>
      <c r="CH39" s="291"/>
      <c r="CI39" s="284"/>
      <c r="CJ39" s="284"/>
      <c r="CK39" s="291"/>
      <c r="CL39" s="284"/>
      <c r="CM39" s="284"/>
      <c r="CN39" s="291"/>
      <c r="CP39" s="284"/>
      <c r="CQ39" s="284"/>
      <c r="CR39" s="291"/>
      <c r="CS39" s="284"/>
      <c r="CT39" s="284"/>
      <c r="CU39" s="291"/>
      <c r="CV39" s="284"/>
      <c r="CW39" s="284"/>
      <c r="CX39" s="291"/>
      <c r="CY39" s="284"/>
      <c r="CZ39" s="284"/>
      <c r="DA39" s="291"/>
      <c r="DB39" s="284"/>
      <c r="DC39" s="284"/>
      <c r="DD39" s="291"/>
      <c r="DE39" s="284"/>
      <c r="DF39" s="284"/>
      <c r="DG39" s="291"/>
      <c r="DH39" s="284"/>
      <c r="DI39" s="284"/>
      <c r="DJ39" s="291"/>
      <c r="DK39" s="284"/>
      <c r="DL39" s="284"/>
      <c r="DM39" s="291"/>
      <c r="DN39" s="284"/>
      <c r="DO39" s="284"/>
      <c r="DP39" s="291"/>
      <c r="DQ39" s="284"/>
      <c r="DR39" s="284"/>
      <c r="DS39" s="291"/>
    </row>
    <row r="40" spans="1:123" ht="18" customHeight="1" x14ac:dyDescent="0.25">
      <c r="A40" s="295">
        <v>273</v>
      </c>
      <c r="B40" s="296" t="str">
        <f t="shared" si="0"/>
        <v/>
      </c>
      <c r="C40" s="297" t="str">
        <f t="shared" si="1"/>
        <v/>
      </c>
      <c r="D40" s="298" t="str">
        <f t="shared" si="18"/>
        <v xml:space="preserve"> </v>
      </c>
      <c r="E40" s="296">
        <f t="shared" si="19"/>
        <v>649.04</v>
      </c>
      <c r="F40" s="297" t="str">
        <f t="shared" si="2"/>
        <v/>
      </c>
      <c r="G40" s="298">
        <f t="shared" si="20"/>
        <v>2</v>
      </c>
      <c r="H40" s="296">
        <f t="shared" si="21"/>
        <v>741.32</v>
      </c>
      <c r="I40" s="297" t="str">
        <f t="shared" si="3"/>
        <v/>
      </c>
      <c r="J40" s="298">
        <f t="shared" si="22"/>
        <v>2</v>
      </c>
      <c r="K40" s="296">
        <f t="shared" si="4"/>
        <v>880.77</v>
      </c>
      <c r="L40" s="297" t="str">
        <f t="shared" si="5"/>
        <v/>
      </c>
      <c r="M40" s="298">
        <f t="shared" si="23"/>
        <v>2</v>
      </c>
      <c r="N40" s="296" t="str">
        <f t="shared" si="6"/>
        <v/>
      </c>
      <c r="O40" s="297" t="str">
        <f t="shared" si="7"/>
        <v/>
      </c>
      <c r="P40" s="298" t="str">
        <f t="shared" si="24"/>
        <v xml:space="preserve"> </v>
      </c>
      <c r="Q40" s="296" t="str">
        <f t="shared" si="8"/>
        <v/>
      </c>
      <c r="R40" s="297" t="str">
        <f t="shared" si="9"/>
        <v/>
      </c>
      <c r="S40" s="298" t="str">
        <f t="shared" si="25"/>
        <v xml:space="preserve"> </v>
      </c>
      <c r="T40" s="296" t="str">
        <f t="shared" si="10"/>
        <v/>
      </c>
      <c r="U40" s="297" t="str">
        <f t="shared" si="11"/>
        <v/>
      </c>
      <c r="V40" s="298" t="str">
        <f t="shared" si="26"/>
        <v xml:space="preserve"> </v>
      </c>
      <c r="W40" s="296" t="str">
        <f t="shared" si="12"/>
        <v/>
      </c>
      <c r="X40" s="297" t="str">
        <f t="shared" si="13"/>
        <v/>
      </c>
      <c r="Y40" s="298" t="str">
        <f t="shared" si="27"/>
        <v xml:space="preserve"> </v>
      </c>
      <c r="Z40" s="296" t="str">
        <f t="shared" si="14"/>
        <v/>
      </c>
      <c r="AA40" s="297" t="str">
        <f t="shared" si="15"/>
        <v/>
      </c>
      <c r="AB40" s="298" t="str">
        <f t="shared" si="28"/>
        <v xml:space="preserve"> </v>
      </c>
      <c r="AC40" s="296" t="str">
        <f t="shared" si="16"/>
        <v/>
      </c>
      <c r="AD40" s="297" t="str">
        <f t="shared" si="17"/>
        <v/>
      </c>
      <c r="AE40" s="298" t="str">
        <f t="shared" si="29"/>
        <v xml:space="preserve"> </v>
      </c>
      <c r="AF40" s="283"/>
      <c r="AG40" s="284"/>
      <c r="AH40" s="284">
        <v>0</v>
      </c>
      <c r="AI40" s="285" t="s">
        <v>195</v>
      </c>
      <c r="AJ40" s="284">
        <v>649.04</v>
      </c>
      <c r="AK40" s="284"/>
      <c r="AL40" s="285">
        <v>2</v>
      </c>
      <c r="AM40" s="284">
        <v>741.32</v>
      </c>
      <c r="AN40" s="284">
        <v>0</v>
      </c>
      <c r="AO40" s="285">
        <v>2</v>
      </c>
      <c r="AP40" s="284">
        <v>880.77</v>
      </c>
      <c r="AQ40" s="284">
        <v>0</v>
      </c>
      <c r="AR40" s="285">
        <v>2</v>
      </c>
      <c r="AS40" s="284">
        <v>0</v>
      </c>
      <c r="AT40" s="284">
        <v>0</v>
      </c>
      <c r="AU40" s="285" t="s">
        <v>195</v>
      </c>
      <c r="AV40" s="284">
        <v>0</v>
      </c>
      <c r="AW40" s="284">
        <v>0</v>
      </c>
      <c r="AX40" s="285" t="s">
        <v>195</v>
      </c>
      <c r="AY40" s="284">
        <v>0</v>
      </c>
      <c r="AZ40" s="284">
        <v>0</v>
      </c>
      <c r="BA40" s="285" t="s">
        <v>195</v>
      </c>
      <c r="BB40" s="284">
        <v>0</v>
      </c>
      <c r="BC40" s="284">
        <v>0</v>
      </c>
      <c r="BD40" s="285" t="s">
        <v>195</v>
      </c>
      <c r="BE40" s="284">
        <v>0</v>
      </c>
      <c r="BF40" s="284">
        <v>0</v>
      </c>
      <c r="BG40" s="285" t="s">
        <v>195</v>
      </c>
      <c r="BH40" s="284">
        <v>0</v>
      </c>
      <c r="BI40" s="284">
        <v>0</v>
      </c>
      <c r="BJ40" s="285" t="s">
        <v>195</v>
      </c>
      <c r="BL40" s="284"/>
      <c r="BM40" s="285"/>
      <c r="BN40" s="284"/>
      <c r="BO40" s="284"/>
      <c r="BP40" s="285"/>
      <c r="BQ40" s="284"/>
      <c r="BR40" s="284"/>
      <c r="BS40" s="285"/>
      <c r="BT40" s="284"/>
      <c r="BU40" s="284"/>
      <c r="BV40" s="285"/>
      <c r="BW40" s="284"/>
      <c r="BX40" s="284"/>
      <c r="BY40" s="285"/>
      <c r="BZ40" s="284"/>
      <c r="CA40" s="284"/>
      <c r="CB40" s="285"/>
      <c r="CC40" s="284"/>
      <c r="CD40" s="284"/>
      <c r="CE40" s="285"/>
      <c r="CF40" s="284"/>
      <c r="CG40" s="284"/>
      <c r="CH40" s="285"/>
      <c r="CI40" s="284"/>
      <c r="CJ40" s="284"/>
      <c r="CK40" s="285"/>
      <c r="CL40" s="284"/>
      <c r="CM40" s="284"/>
      <c r="CN40" s="285"/>
      <c r="CP40" s="284"/>
      <c r="CQ40" s="284"/>
      <c r="CR40" s="285"/>
      <c r="CS40" s="284"/>
      <c r="CT40" s="284"/>
      <c r="CU40" s="285"/>
      <c r="CV40" s="284"/>
      <c r="CW40" s="284"/>
      <c r="CX40" s="285"/>
      <c r="CY40" s="284"/>
      <c r="CZ40" s="284"/>
      <c r="DA40" s="285"/>
      <c r="DB40" s="284"/>
      <c r="DC40" s="284"/>
      <c r="DD40" s="285"/>
      <c r="DE40" s="284"/>
      <c r="DF40" s="284"/>
      <c r="DG40" s="285"/>
      <c r="DH40" s="284"/>
      <c r="DI40" s="284"/>
      <c r="DJ40" s="285"/>
      <c r="DK40" s="284"/>
      <c r="DL40" s="284"/>
      <c r="DM40" s="285"/>
      <c r="DN40" s="284"/>
      <c r="DO40" s="284"/>
      <c r="DP40" s="285"/>
      <c r="DQ40" s="284"/>
      <c r="DR40" s="284"/>
      <c r="DS40" s="285"/>
    </row>
    <row r="41" spans="1:123" ht="14.1" customHeight="1" x14ac:dyDescent="0.25">
      <c r="B41" s="300"/>
      <c r="C41" s="300"/>
      <c r="D41" s="301"/>
      <c r="E41" s="301"/>
      <c r="F41" s="301"/>
      <c r="G41" s="301"/>
      <c r="H41" s="300"/>
      <c r="I41" s="300"/>
      <c r="J41" s="301"/>
      <c r="K41" s="300"/>
      <c r="L41" s="300"/>
      <c r="M41" s="301"/>
      <c r="N41" s="300"/>
      <c r="O41" s="300"/>
      <c r="P41" s="301"/>
      <c r="Q41" s="300"/>
      <c r="R41" s="300"/>
      <c r="S41" s="301"/>
      <c r="T41" s="300"/>
      <c r="U41" s="300"/>
      <c r="V41" s="301"/>
      <c r="W41" s="300"/>
      <c r="X41" s="300"/>
      <c r="Y41" s="301"/>
      <c r="Z41" s="300"/>
      <c r="AA41" s="300"/>
      <c r="AB41" s="301"/>
      <c r="AC41" s="300"/>
      <c r="AD41" s="300"/>
      <c r="AE41" s="300"/>
      <c r="AF41" s="302"/>
    </row>
    <row r="42" spans="1:123" ht="14.1" customHeight="1" x14ac:dyDescent="0.25">
      <c r="A42" s="1200" t="s">
        <v>21</v>
      </c>
      <c r="B42" s="1200"/>
      <c r="C42" s="1200"/>
      <c r="D42" s="1200"/>
      <c r="E42" s="1200"/>
      <c r="F42" s="1200"/>
      <c r="G42" s="1200"/>
      <c r="H42" s="1200"/>
      <c r="I42" s="1200"/>
      <c r="J42" s="1200"/>
      <c r="K42" s="1200"/>
      <c r="L42" s="1200"/>
      <c r="M42" s="1200"/>
      <c r="N42" s="1200"/>
      <c r="O42" s="1200"/>
      <c r="P42" s="1200"/>
      <c r="Q42" s="1200"/>
      <c r="R42" s="1200"/>
      <c r="S42" s="1200"/>
      <c r="T42" s="1200"/>
      <c r="U42" s="1200"/>
      <c r="V42" s="1200"/>
      <c r="W42" s="1200"/>
      <c r="X42" s="1200"/>
      <c r="Y42" s="1200"/>
      <c r="Z42" s="781"/>
      <c r="AA42" s="1185" t="str">
        <f>'WM-ZHE'!K85</f>
        <v>Офис продаж:</v>
      </c>
      <c r="AB42" s="1185"/>
      <c r="AC42" s="1185"/>
      <c r="AD42" s="1185"/>
      <c r="AE42" s="1185"/>
      <c r="AF42" s="304"/>
    </row>
    <row r="43" spans="1:123" ht="14.1" customHeight="1" x14ac:dyDescent="0.25">
      <c r="A43" s="1199" t="s">
        <v>23</v>
      </c>
      <c r="B43" s="1199"/>
      <c r="C43" s="1199"/>
      <c r="D43" s="1199"/>
      <c r="E43" s="1199"/>
      <c r="F43" s="1199"/>
      <c r="G43" s="1199"/>
      <c r="H43" s="1199"/>
      <c r="I43" s="1199"/>
      <c r="J43" s="1199"/>
      <c r="K43" s="1199"/>
      <c r="L43" s="1199"/>
      <c r="M43" s="1199"/>
      <c r="N43" s="1199"/>
      <c r="O43" s="1199"/>
      <c r="P43" s="1199"/>
      <c r="Q43" s="305"/>
      <c r="R43" s="306"/>
      <c r="S43" s="307"/>
      <c r="T43" s="308"/>
      <c r="U43" s="308"/>
      <c r="V43" s="307"/>
      <c r="W43" s="308"/>
      <c r="X43" s="309"/>
      <c r="Y43" s="310"/>
      <c r="Z43" s="309"/>
      <c r="AA43" s="1186" t="str">
        <f>'WM-ZHE'!K86</f>
        <v>105064, Москва</v>
      </c>
      <c r="AB43" s="1186"/>
      <c r="AC43" s="1186"/>
      <c r="AD43" s="1186"/>
      <c r="AE43" s="1186"/>
      <c r="AF43" s="311"/>
    </row>
    <row r="44" spans="1:123" ht="14.1" customHeight="1" x14ac:dyDescent="0.25">
      <c r="A44" s="1199" t="s">
        <v>25</v>
      </c>
      <c r="B44" s="1199"/>
      <c r="C44" s="1199"/>
      <c r="D44" s="1199"/>
      <c r="E44" s="1199"/>
      <c r="F44" s="1199"/>
      <c r="G44" s="1199"/>
      <c r="H44" s="1199"/>
      <c r="I44" s="1199"/>
      <c r="J44" s="1199"/>
      <c r="K44" s="1199"/>
      <c r="L44" s="1199"/>
      <c r="M44" s="1199"/>
      <c r="N44" s="1199"/>
      <c r="O44" s="1199"/>
      <c r="P44" s="1199"/>
      <c r="Q44" s="1199"/>
      <c r="R44" s="1199"/>
      <c r="S44" s="307"/>
      <c r="T44" s="308"/>
      <c r="U44" s="308"/>
      <c r="V44" s="307"/>
      <c r="W44" s="308"/>
      <c r="X44" s="309"/>
      <c r="Y44" s="310"/>
      <c r="Z44" s="309"/>
      <c r="AA44" s="1186" t="str">
        <f>'WM-ZHE'!K87</f>
        <v>Земляной вал, 9</v>
      </c>
      <c r="AB44" s="1186"/>
      <c r="AC44" s="1186"/>
      <c r="AD44" s="1186"/>
      <c r="AE44" s="1186"/>
      <c r="AF44" s="311"/>
    </row>
    <row r="45" spans="1:123" ht="14.1" customHeight="1" x14ac:dyDescent="0.25">
      <c r="A45" s="1198" t="s">
        <v>27</v>
      </c>
      <c r="B45" s="1198"/>
      <c r="C45" s="1198"/>
      <c r="D45" s="1198"/>
      <c r="E45" s="1198"/>
      <c r="F45" s="1198"/>
      <c r="G45" s="1198"/>
      <c r="H45" s="1198"/>
      <c r="I45" s="1198"/>
      <c r="J45" s="1198"/>
      <c r="K45" s="1198"/>
      <c r="L45" s="1198"/>
      <c r="M45" s="1198"/>
      <c r="N45" s="1198"/>
      <c r="O45" s="1198"/>
      <c r="P45" s="1198"/>
      <c r="Q45" s="1198"/>
      <c r="R45" s="1198"/>
      <c r="S45" s="307"/>
      <c r="T45" s="308"/>
      <c r="U45" s="308"/>
      <c r="V45" s="307"/>
      <c r="W45" s="308"/>
      <c r="X45" s="309"/>
      <c r="Y45" s="310"/>
      <c r="Z45" s="309"/>
      <c r="AA45" s="1186" t="str">
        <f>'WM-ZHE'!K88</f>
        <v>Бизнес-центр "СИТИДЕЛ", 10 этаж</v>
      </c>
      <c r="AB45" s="1186"/>
      <c r="AC45" s="1186"/>
      <c r="AD45" s="1186"/>
      <c r="AE45" s="1186"/>
      <c r="AF45" s="311"/>
    </row>
    <row r="46" spans="1:123" ht="14.1" customHeight="1" x14ac:dyDescent="0.25">
      <c r="A46" s="1197"/>
      <c r="B46" s="1197"/>
      <c r="C46" s="1197"/>
      <c r="D46" s="1197"/>
      <c r="E46" s="1197"/>
      <c r="F46" s="1197"/>
      <c r="G46" s="1197"/>
      <c r="H46" s="1197"/>
      <c r="I46" s="1197"/>
      <c r="J46" s="1197"/>
      <c r="K46" s="1197"/>
      <c r="L46" s="1197"/>
      <c r="M46" s="1197"/>
      <c r="N46" s="312"/>
      <c r="O46" s="308"/>
      <c r="P46" s="307"/>
      <c r="Q46" s="308"/>
      <c r="R46" s="306"/>
      <c r="S46" s="307"/>
      <c r="T46" s="308"/>
      <c r="U46" s="308"/>
      <c r="V46" s="307"/>
      <c r="W46" s="308"/>
      <c r="X46" s="309"/>
      <c r="Y46" s="310"/>
      <c r="Z46" s="309"/>
      <c r="AA46" s="1186" t="str">
        <f>'WM-ZHE'!K89</f>
        <v>тел.     +7(495) 995-77-55</v>
      </c>
      <c r="AB46" s="1186"/>
      <c r="AC46" s="1186"/>
      <c r="AD46" s="1186"/>
      <c r="AE46" s="1186"/>
      <c r="AF46" s="311"/>
    </row>
    <row r="47" spans="1:123" ht="14.1" customHeight="1" x14ac:dyDescent="0.25">
      <c r="A47" s="305"/>
      <c r="B47" s="305"/>
      <c r="C47" s="305"/>
      <c r="D47" s="313"/>
      <c r="E47" s="313"/>
      <c r="F47" s="313"/>
      <c r="G47" s="313"/>
      <c r="H47" s="305"/>
      <c r="I47" s="306"/>
      <c r="J47" s="307"/>
      <c r="K47" s="308"/>
      <c r="L47" s="306"/>
      <c r="M47" s="307"/>
      <c r="N47" s="308"/>
      <c r="O47" s="306"/>
      <c r="P47" s="307"/>
      <c r="Q47" s="308"/>
      <c r="R47" s="306"/>
      <c r="S47" s="307"/>
      <c r="T47" s="308"/>
      <c r="U47" s="308"/>
      <c r="V47" s="307"/>
      <c r="W47" s="308"/>
      <c r="X47" s="309"/>
      <c r="Y47" s="310"/>
      <c r="Z47" s="309"/>
      <c r="AA47" s="1186" t="str">
        <f>'WM-ZHE'!K90</f>
        <v>факс   +7(495) 995 77 75</v>
      </c>
      <c r="AB47" s="1186"/>
      <c r="AC47" s="1186"/>
      <c r="AD47" s="1186"/>
      <c r="AE47" s="1186"/>
      <c r="AF47" s="311"/>
    </row>
    <row r="48" spans="1:123" ht="14.1" customHeight="1" x14ac:dyDescent="0.25"/>
    <row r="49" spans="3:12" x14ac:dyDescent="0.25">
      <c r="J49" s="317"/>
      <c r="L49" s="318"/>
    </row>
    <row r="50" spans="3:12" x14ac:dyDescent="0.25">
      <c r="C50" s="300"/>
      <c r="D50" s="301"/>
      <c r="J50" s="317"/>
    </row>
    <row r="51" spans="3:12" x14ac:dyDescent="0.25">
      <c r="C51" s="300"/>
      <c r="D51" s="301"/>
      <c r="J51" s="317"/>
    </row>
    <row r="52" spans="3:12" x14ac:dyDescent="0.25">
      <c r="C52" s="300"/>
      <c r="D52" s="301"/>
      <c r="J52" s="317"/>
    </row>
    <row r="53" spans="3:12" x14ac:dyDescent="0.25">
      <c r="C53" s="300"/>
      <c r="D53" s="301"/>
      <c r="J53" s="317"/>
    </row>
    <row r="54" spans="3:12" x14ac:dyDescent="0.25">
      <c r="C54" s="300"/>
      <c r="D54" s="301"/>
      <c r="J54" s="317"/>
    </row>
    <row r="55" spans="3:12" x14ac:dyDescent="0.25">
      <c r="C55" s="300"/>
      <c r="D55" s="301"/>
      <c r="J55" s="317"/>
    </row>
    <row r="56" spans="3:12" x14ac:dyDescent="0.25">
      <c r="C56" s="300"/>
      <c r="D56" s="301"/>
    </row>
    <row r="57" spans="3:12" x14ac:dyDescent="0.25">
      <c r="C57" s="300"/>
      <c r="D57" s="301"/>
    </row>
    <row r="58" spans="3:12" x14ac:dyDescent="0.25">
      <c r="C58" s="300"/>
      <c r="D58" s="301"/>
    </row>
    <row r="59" spans="3:12" x14ac:dyDescent="0.25">
      <c r="C59" s="300"/>
      <c r="D59" s="301"/>
    </row>
    <row r="60" spans="3:12" x14ac:dyDescent="0.25">
      <c r="C60" s="300"/>
      <c r="D60" s="301"/>
    </row>
    <row r="61" spans="3:12" x14ac:dyDescent="0.25">
      <c r="C61" s="300"/>
      <c r="D61" s="301"/>
    </row>
    <row r="62" spans="3:12" x14ac:dyDescent="0.25">
      <c r="C62" s="300"/>
    </row>
    <row r="63" spans="3:12" x14ac:dyDescent="0.25">
      <c r="C63" s="300"/>
    </row>
    <row r="64" spans="3:12" x14ac:dyDescent="0.25">
      <c r="C64" s="300"/>
    </row>
  </sheetData>
  <sheetProtection formatCells="0" formatColumns="0" formatRows="0"/>
  <mergeCells count="57">
    <mergeCell ref="AV7:AX7"/>
    <mergeCell ref="AY7:BA7"/>
    <mergeCell ref="BB7:BD7"/>
    <mergeCell ref="BE7:BG7"/>
    <mergeCell ref="BH7:BJ7"/>
    <mergeCell ref="AG7:AI7"/>
    <mergeCell ref="AJ7:AL7"/>
    <mergeCell ref="AM7:AO7"/>
    <mergeCell ref="AP7:AR7"/>
    <mergeCell ref="AS7:AU7"/>
    <mergeCell ref="T7:V7"/>
    <mergeCell ref="A7:A8"/>
    <mergeCell ref="A46:M46"/>
    <mergeCell ref="A45:R45"/>
    <mergeCell ref="A43:P43"/>
    <mergeCell ref="A44:R44"/>
    <mergeCell ref="A42:Y42"/>
    <mergeCell ref="AA47:AE47"/>
    <mergeCell ref="A1:AD1"/>
    <mergeCell ref="A2:AD2"/>
    <mergeCell ref="A3:AD3"/>
    <mergeCell ref="A4:AD4"/>
    <mergeCell ref="H7:J7"/>
    <mergeCell ref="A5:AD5"/>
    <mergeCell ref="B7:D7"/>
    <mergeCell ref="N7:P7"/>
    <mergeCell ref="E7:G7"/>
    <mergeCell ref="AC6:AD6"/>
    <mergeCell ref="K7:M7"/>
    <mergeCell ref="Q7:S7"/>
    <mergeCell ref="W7:Y7"/>
    <mergeCell ref="Z7:AB7"/>
    <mergeCell ref="AC7:AE7"/>
    <mergeCell ref="AA42:AE42"/>
    <mergeCell ref="AA44:AE44"/>
    <mergeCell ref="AA45:AE45"/>
    <mergeCell ref="AA43:AE43"/>
    <mergeCell ref="AA46:AE46"/>
    <mergeCell ref="BN7:BP7"/>
    <mergeCell ref="BQ7:BS7"/>
    <mergeCell ref="BT7:BV7"/>
    <mergeCell ref="BW7:BY7"/>
    <mergeCell ref="BZ7:CB7"/>
    <mergeCell ref="CC7:CE7"/>
    <mergeCell ref="CF7:CH7"/>
    <mergeCell ref="CI7:CK7"/>
    <mergeCell ref="CL7:CN7"/>
    <mergeCell ref="CP7:CR7"/>
    <mergeCell ref="DH7:DJ7"/>
    <mergeCell ref="DK7:DM7"/>
    <mergeCell ref="DN7:DP7"/>
    <mergeCell ref="DQ7:DS7"/>
    <mergeCell ref="CS7:CU7"/>
    <mergeCell ref="CV7:CX7"/>
    <mergeCell ref="CY7:DA7"/>
    <mergeCell ref="DB7:DD7"/>
    <mergeCell ref="DE7:DG7"/>
  </mergeCells>
  <phoneticPr fontId="4" type="noConversion"/>
  <printOptions horizontalCentered="1"/>
  <pageMargins left="0.2" right="0.21" top="0.55118110236220474" bottom="0.62992125984251968" header="0.43" footer="0.51181102362204722"/>
  <pageSetup paperSize="9" scale="54" orientation="landscape" r:id="rId1"/>
  <headerFooter alignWithMargins="0"/>
  <ignoredErrors>
    <ignoredError sqref="D4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S50"/>
  <sheetViews>
    <sheetView showGridLines="0" view="pageBreakPreview" zoomScale="70" zoomScaleNormal="85" zoomScaleSheetLayoutView="70" workbookViewId="0">
      <pane xSplit="1" ySplit="8" topLeftCell="B9" activePane="bottomRight" state="frozen"/>
      <selection activeCell="V110" sqref="V110"/>
      <selection pane="topRight" activeCell="V110" sqref="V110"/>
      <selection pane="bottomLeft" activeCell="V110" sqref="V110"/>
      <selection pane="bottomRight" activeCell="N22" sqref="N22"/>
    </sheetView>
  </sheetViews>
  <sheetFormatPr defaultRowHeight="12.75" x14ac:dyDescent="0.2"/>
  <cols>
    <col min="1" max="1" width="11.7109375" style="380" customWidth="1"/>
    <col min="2" max="3" width="9.7109375" style="380" customWidth="1"/>
    <col min="4" max="4" width="5.7109375" style="380" customWidth="1"/>
    <col min="5" max="6" width="9.7109375" style="380" customWidth="1"/>
    <col min="7" max="7" width="5.7109375" style="380" customWidth="1"/>
    <col min="8" max="9" width="9.7109375" style="380" customWidth="1"/>
    <col min="10" max="10" width="5.7109375" style="380" customWidth="1"/>
    <col min="11" max="11" width="9.7109375" style="380" customWidth="1"/>
    <col min="12" max="12" width="9.7109375" style="237" customWidth="1"/>
    <col min="13" max="13" width="6.42578125" style="65" customWidth="1"/>
    <col min="14" max="14" width="9.7109375" style="65" customWidth="1"/>
    <col min="15" max="15" width="9.7109375" style="237" customWidth="1"/>
    <col min="16" max="16" width="5.7109375" style="65" customWidth="1"/>
    <col min="17" max="17" width="9.7109375" style="65" customWidth="1"/>
    <col min="18" max="18" width="9.7109375" style="237" customWidth="1"/>
    <col min="19" max="19" width="5.7109375" style="65" customWidth="1"/>
    <col min="20" max="20" width="9.7109375" style="65" customWidth="1"/>
    <col min="21" max="21" width="9.7109375" style="237" customWidth="1"/>
    <col min="22" max="22" width="5.7109375" style="65" customWidth="1"/>
    <col min="23" max="24" width="9.7109375" style="65" customWidth="1"/>
    <col min="25" max="25" width="5.7109375" style="65" customWidth="1"/>
    <col min="26" max="27" width="9.7109375" style="65" customWidth="1"/>
    <col min="28" max="28" width="5.7109375" style="65" customWidth="1"/>
    <col min="29" max="30" width="9.7109375" style="65" customWidth="1"/>
    <col min="31" max="31" width="5.7109375" style="65" customWidth="1"/>
    <col min="32" max="32" width="8.7109375" style="65" hidden="1" customWidth="1"/>
    <col min="33" max="35" width="5.7109375" style="65" hidden="1" customWidth="1"/>
    <col min="36" max="36" width="8.42578125" style="65" hidden="1" customWidth="1"/>
    <col min="37" max="37" width="8.5703125" style="65" hidden="1" customWidth="1"/>
    <col min="38" max="38" width="5.28515625" style="65" hidden="1" customWidth="1"/>
    <col min="39" max="39" width="7.7109375" style="349" hidden="1" customWidth="1"/>
    <col min="40" max="62" width="7.7109375" style="65" hidden="1" customWidth="1"/>
    <col min="63" max="63" width="9.28515625" style="244" customWidth="1"/>
    <col min="64" max="65" width="5.7109375" style="386" customWidth="1"/>
    <col min="66" max="66" width="8.42578125" style="386" customWidth="1"/>
    <col min="67" max="67" width="8.5703125" style="386" customWidth="1"/>
    <col min="68" max="68" width="5.28515625" style="386" customWidth="1"/>
    <col min="69" max="69" width="7.7109375" style="1017" customWidth="1"/>
    <col min="70" max="92" width="7.7109375" style="386" customWidth="1"/>
    <col min="93" max="93" width="9.140625" style="386"/>
    <col min="94" max="96" width="5.7109375" style="386" customWidth="1"/>
    <col min="97" max="97" width="8.42578125" style="386" customWidth="1"/>
    <col min="98" max="98" width="8.5703125" style="386" customWidth="1"/>
    <col min="99" max="99" width="5.28515625" style="386" customWidth="1"/>
    <col min="100" max="100" width="7.7109375" style="1017" customWidth="1"/>
    <col min="101" max="123" width="7.7109375" style="386" customWidth="1"/>
    <col min="124" max="16384" width="9.140625" style="65"/>
  </cols>
  <sheetData>
    <row r="1" spans="1:123" s="27" customFormat="1" ht="15.95" customHeight="1" x14ac:dyDescent="0.2">
      <c r="A1" s="1187" t="s">
        <v>0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8"/>
      <c r="M1" s="1188"/>
      <c r="N1" s="1188"/>
      <c r="O1" s="1188"/>
      <c r="P1" s="1188"/>
      <c r="Q1" s="1188"/>
      <c r="R1" s="1188"/>
      <c r="S1" s="1188"/>
      <c r="T1" s="1188"/>
      <c r="U1" s="1188"/>
      <c r="V1" s="1188"/>
      <c r="W1" s="1188"/>
      <c r="X1" s="1188"/>
      <c r="Y1" s="1188"/>
      <c r="Z1" s="1188"/>
      <c r="AA1" s="1188"/>
      <c r="AB1" s="1188"/>
      <c r="AC1" s="1188"/>
      <c r="AD1" s="1188"/>
      <c r="AE1" s="1188"/>
      <c r="AF1" s="260"/>
      <c r="AG1" s="260"/>
      <c r="AH1" s="260"/>
      <c r="AI1" s="260"/>
      <c r="AJ1" s="260"/>
      <c r="AK1" s="260"/>
      <c r="AL1" s="260"/>
      <c r="AM1" s="319"/>
      <c r="BK1" s="262"/>
      <c r="BL1" s="996"/>
      <c r="BM1" s="996"/>
      <c r="BN1" s="996"/>
      <c r="BO1" s="996"/>
      <c r="BP1" s="996"/>
      <c r="BQ1" s="261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262"/>
      <c r="CP1" s="996"/>
      <c r="CQ1" s="996"/>
      <c r="CR1" s="996"/>
      <c r="CS1" s="996"/>
      <c r="CT1" s="996"/>
      <c r="CU1" s="996"/>
      <c r="CV1" s="261"/>
      <c r="CW1" s="262"/>
      <c r="CX1" s="262"/>
      <c r="CY1" s="262"/>
      <c r="CZ1" s="262"/>
      <c r="DA1" s="262"/>
      <c r="DB1" s="262"/>
      <c r="DC1" s="262"/>
      <c r="DD1" s="262"/>
      <c r="DE1" s="262"/>
      <c r="DF1" s="262"/>
      <c r="DG1" s="262"/>
      <c r="DH1" s="262"/>
      <c r="DI1" s="262"/>
      <c r="DJ1" s="262"/>
      <c r="DK1" s="262"/>
      <c r="DL1" s="262"/>
      <c r="DM1" s="262"/>
      <c r="DN1" s="262"/>
      <c r="DO1" s="262"/>
      <c r="DP1" s="262"/>
      <c r="DQ1" s="262"/>
      <c r="DR1" s="262"/>
      <c r="DS1" s="262"/>
    </row>
    <row r="2" spans="1:123" s="27" customFormat="1" ht="15.95" customHeight="1" x14ac:dyDescent="0.2">
      <c r="A2" s="1187" t="s">
        <v>1</v>
      </c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8"/>
      <c r="M2" s="1188"/>
      <c r="N2" s="1188"/>
      <c r="O2" s="1188"/>
      <c r="P2" s="1188"/>
      <c r="Q2" s="1188"/>
      <c r="R2" s="1188"/>
      <c r="S2" s="1188"/>
      <c r="T2" s="1188"/>
      <c r="U2" s="1188"/>
      <c r="V2" s="1188"/>
      <c r="W2" s="1188"/>
      <c r="X2" s="1188"/>
      <c r="Y2" s="1188"/>
      <c r="Z2" s="1188"/>
      <c r="AA2" s="1188"/>
      <c r="AB2" s="1188"/>
      <c r="AC2" s="1188"/>
      <c r="AD2" s="1188"/>
      <c r="AE2" s="1188"/>
      <c r="AF2" s="260"/>
      <c r="AG2" s="260"/>
      <c r="AH2" s="260"/>
      <c r="AI2" s="260"/>
      <c r="AJ2" s="260"/>
      <c r="AK2" s="260"/>
      <c r="AL2" s="260"/>
      <c r="AM2" s="319"/>
      <c r="BK2" s="262"/>
      <c r="BL2" s="996"/>
      <c r="BM2" s="996"/>
      <c r="BN2" s="996"/>
      <c r="BO2" s="996"/>
      <c r="BP2" s="996"/>
      <c r="BQ2" s="261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996"/>
      <c r="CQ2" s="996"/>
      <c r="CR2" s="996"/>
      <c r="CS2" s="996"/>
      <c r="CT2" s="996"/>
      <c r="CU2" s="996"/>
      <c r="CV2" s="261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</row>
    <row r="3" spans="1:123" s="27" customFormat="1" ht="15.95" customHeight="1" x14ac:dyDescent="0.2">
      <c r="A3" s="1189">
        <f>'WM-ZHE'!A4:M4</f>
        <v>42370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1188"/>
      <c r="M3" s="1188"/>
      <c r="N3" s="1188"/>
      <c r="O3" s="1188"/>
      <c r="P3" s="1188"/>
      <c r="Q3" s="1188"/>
      <c r="R3" s="1188"/>
      <c r="S3" s="1188"/>
      <c r="T3" s="1188"/>
      <c r="U3" s="1188"/>
      <c r="V3" s="1188"/>
      <c r="W3" s="1188"/>
      <c r="X3" s="1188"/>
      <c r="Y3" s="1188"/>
      <c r="Z3" s="1188"/>
      <c r="AA3" s="1188"/>
      <c r="AB3" s="1188"/>
      <c r="AC3" s="1188"/>
      <c r="AD3" s="1188"/>
      <c r="AE3" s="1188"/>
      <c r="AF3" s="260"/>
      <c r="AG3" s="260"/>
      <c r="AH3" s="260"/>
      <c r="AI3" s="260"/>
      <c r="AJ3" s="260"/>
      <c r="AK3" s="260"/>
      <c r="AL3" s="260"/>
      <c r="AM3" s="319"/>
      <c r="BK3" s="262"/>
      <c r="BM3" s="996"/>
      <c r="BN3" s="996"/>
      <c r="BO3" s="996"/>
      <c r="BP3" s="996"/>
      <c r="BQ3" s="261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1013"/>
      <c r="CQ3" s="996"/>
      <c r="CR3" s="996"/>
      <c r="CS3" s="996"/>
      <c r="CT3" s="996"/>
      <c r="CU3" s="996"/>
      <c r="CV3" s="261"/>
      <c r="CW3" s="262"/>
      <c r="CX3" s="262"/>
      <c r="CY3" s="262"/>
      <c r="CZ3" s="262"/>
      <c r="DA3" s="262"/>
      <c r="DB3" s="262"/>
      <c r="DC3" s="262"/>
      <c r="DD3" s="262"/>
      <c r="DE3" s="262"/>
      <c r="DF3" s="262"/>
      <c r="DG3" s="262"/>
      <c r="DH3" s="262"/>
      <c r="DI3" s="262"/>
      <c r="DJ3" s="262"/>
      <c r="DK3" s="262"/>
      <c r="DL3" s="262"/>
      <c r="DM3" s="262"/>
      <c r="DN3" s="262"/>
      <c r="DO3" s="262"/>
      <c r="DP3" s="262"/>
      <c r="DQ3" s="262"/>
      <c r="DR3" s="262"/>
      <c r="DS3" s="262"/>
    </row>
    <row r="4" spans="1:123" s="27" customFormat="1" ht="15.95" customHeight="1" x14ac:dyDescent="0.2">
      <c r="A4" s="1187" t="s">
        <v>2</v>
      </c>
      <c r="B4" s="1187"/>
      <c r="C4" s="1187"/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7"/>
      <c r="O4" s="1187"/>
      <c r="P4" s="1187"/>
      <c r="Q4" s="1187"/>
      <c r="R4" s="1187"/>
      <c r="S4" s="1187"/>
      <c r="T4" s="1187"/>
      <c r="U4" s="1187"/>
      <c r="V4" s="1187"/>
      <c r="W4" s="1187"/>
      <c r="X4" s="1187"/>
      <c r="Y4" s="1187"/>
      <c r="Z4" s="1187"/>
      <c r="AA4" s="1187"/>
      <c r="AB4" s="1187"/>
      <c r="AC4" s="1187"/>
      <c r="AD4" s="1187"/>
      <c r="AE4" s="1187"/>
      <c r="AF4" s="263"/>
      <c r="AG4" s="263"/>
      <c r="AH4" s="263"/>
      <c r="AI4" s="263"/>
      <c r="AJ4" s="263"/>
      <c r="AK4" s="263"/>
      <c r="AL4" s="263"/>
      <c r="AM4" s="319"/>
      <c r="BK4" s="262"/>
      <c r="BL4" s="995"/>
      <c r="BM4" s="995"/>
      <c r="BN4" s="995"/>
      <c r="BO4" s="995"/>
      <c r="BP4" s="995"/>
      <c r="BQ4" s="261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995"/>
      <c r="CQ4" s="995"/>
      <c r="CR4" s="995"/>
      <c r="CS4" s="995"/>
      <c r="CT4" s="995"/>
      <c r="CU4" s="995"/>
      <c r="CV4" s="261"/>
      <c r="CW4" s="262"/>
      <c r="CX4" s="262"/>
      <c r="CY4" s="262"/>
      <c r="CZ4" s="262"/>
      <c r="DA4" s="262"/>
      <c r="DB4" s="262"/>
      <c r="DC4" s="262"/>
      <c r="DD4" s="262"/>
      <c r="DE4" s="262"/>
      <c r="DF4" s="262"/>
      <c r="DG4" s="262"/>
      <c r="DH4" s="262"/>
      <c r="DI4" s="262"/>
      <c r="DJ4" s="262"/>
      <c r="DK4" s="262"/>
      <c r="DL4" s="262"/>
      <c r="DM4" s="262"/>
      <c r="DN4" s="262"/>
      <c r="DO4" s="262"/>
      <c r="DP4" s="262"/>
      <c r="DQ4" s="262"/>
      <c r="DR4" s="262"/>
      <c r="DS4" s="262"/>
    </row>
    <row r="5" spans="1:123" s="27" customFormat="1" ht="15.95" customHeight="1" x14ac:dyDescent="0.2">
      <c r="A5" s="1187" t="s">
        <v>198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  <c r="Q5" s="1187"/>
      <c r="R5" s="1187"/>
      <c r="S5" s="1187"/>
      <c r="T5" s="1187"/>
      <c r="U5" s="1187"/>
      <c r="V5" s="1187"/>
      <c r="W5" s="1187"/>
      <c r="X5" s="1187"/>
      <c r="Y5" s="1187"/>
      <c r="Z5" s="1187"/>
      <c r="AA5" s="1187"/>
      <c r="AB5" s="1187"/>
      <c r="AC5" s="1187"/>
      <c r="AD5" s="1187"/>
      <c r="AE5" s="1187"/>
      <c r="AF5" s="263"/>
      <c r="AG5" s="263"/>
      <c r="AH5" s="260"/>
      <c r="AI5" s="260"/>
      <c r="AJ5" s="260"/>
      <c r="AK5" s="260"/>
      <c r="AL5" s="319"/>
      <c r="BI5" s="260"/>
      <c r="BJ5" s="260"/>
      <c r="BK5" s="260"/>
      <c r="BL5" s="996"/>
      <c r="BM5" s="996"/>
      <c r="BN5" s="996"/>
      <c r="BO5" s="996"/>
      <c r="BP5" s="261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996"/>
      <c r="CN5" s="996"/>
      <c r="CO5" s="262"/>
      <c r="CP5" s="995"/>
      <c r="CQ5" s="996"/>
      <c r="CR5" s="996"/>
      <c r="CS5" s="996"/>
      <c r="CT5" s="996"/>
      <c r="CU5" s="261"/>
      <c r="CV5" s="262"/>
      <c r="CW5" s="262"/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/>
      <c r="DO5" s="262"/>
      <c r="DP5" s="262"/>
      <c r="DQ5" s="262"/>
      <c r="DR5" s="996"/>
      <c r="DS5" s="996"/>
    </row>
    <row r="6" spans="1:123" s="326" customFormat="1" ht="15.75" customHeight="1" thickBot="1" x14ac:dyDescent="0.2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1"/>
      <c r="V6" s="321"/>
      <c r="W6" s="321"/>
      <c r="X6" s="321"/>
      <c r="Y6" s="321"/>
      <c r="Z6" s="321"/>
      <c r="AA6" s="321"/>
      <c r="AB6" s="321"/>
      <c r="AC6" s="1201" t="s">
        <v>183</v>
      </c>
      <c r="AD6" s="1202"/>
      <c r="AE6" s="40">
        <v>0</v>
      </c>
      <c r="AF6" s="322"/>
      <c r="AG6" s="323"/>
      <c r="AH6" s="323"/>
      <c r="AI6" s="323"/>
      <c r="AJ6" s="323"/>
      <c r="AK6" s="323"/>
      <c r="AL6" s="324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23"/>
      <c r="BJ6" s="323"/>
      <c r="BK6" s="325"/>
      <c r="BL6" s="999"/>
      <c r="BM6" s="999"/>
      <c r="BN6" s="999"/>
      <c r="BO6" s="999"/>
      <c r="BP6" s="1014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999"/>
      <c r="CN6" s="999"/>
      <c r="CO6" s="1015"/>
      <c r="CP6" s="999"/>
      <c r="CQ6" s="999"/>
      <c r="CR6" s="999"/>
      <c r="CS6" s="999"/>
      <c r="CT6" s="999"/>
      <c r="CU6" s="1014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  <c r="DG6" s="321"/>
      <c r="DH6" s="321"/>
      <c r="DI6" s="321"/>
      <c r="DJ6" s="321"/>
      <c r="DK6" s="321"/>
      <c r="DL6" s="321"/>
      <c r="DM6" s="321"/>
      <c r="DN6" s="321"/>
      <c r="DO6" s="321"/>
      <c r="DP6" s="321"/>
      <c r="DQ6" s="321"/>
      <c r="DR6" s="999"/>
      <c r="DS6" s="999"/>
    </row>
    <row r="7" spans="1:123" s="329" customFormat="1" ht="15.95" customHeight="1" x14ac:dyDescent="0.2">
      <c r="A7" s="1195" t="s">
        <v>41</v>
      </c>
      <c r="B7" s="1192" t="s">
        <v>187</v>
      </c>
      <c r="C7" s="1203"/>
      <c r="D7" s="1203"/>
      <c r="E7" s="1192" t="s">
        <v>167</v>
      </c>
      <c r="F7" s="1203"/>
      <c r="G7" s="1203"/>
      <c r="H7" s="1203" t="s">
        <v>42</v>
      </c>
      <c r="I7" s="1203"/>
      <c r="J7" s="1203"/>
      <c r="K7" s="1203" t="s">
        <v>43</v>
      </c>
      <c r="L7" s="1203"/>
      <c r="M7" s="1203"/>
      <c r="N7" s="1203" t="s">
        <v>44</v>
      </c>
      <c r="O7" s="1203"/>
      <c r="P7" s="1203"/>
      <c r="Q7" s="1203" t="s">
        <v>45</v>
      </c>
      <c r="R7" s="1203"/>
      <c r="S7" s="1203"/>
      <c r="T7" s="1203" t="s">
        <v>46</v>
      </c>
      <c r="U7" s="1203"/>
      <c r="V7" s="1203"/>
      <c r="W7" s="1203" t="s">
        <v>47</v>
      </c>
      <c r="X7" s="1203"/>
      <c r="Y7" s="1203"/>
      <c r="Z7" s="1203" t="s">
        <v>199</v>
      </c>
      <c r="AA7" s="1203"/>
      <c r="AB7" s="1203"/>
      <c r="AC7" s="1203" t="s">
        <v>200</v>
      </c>
      <c r="AD7" s="1203"/>
      <c r="AE7" s="1203"/>
      <c r="AF7" s="322"/>
      <c r="AG7" s="1204" t="s">
        <v>187</v>
      </c>
      <c r="AH7" s="1205"/>
      <c r="AI7" s="1205"/>
      <c r="AJ7" s="1210" t="s">
        <v>167</v>
      </c>
      <c r="AK7" s="1205"/>
      <c r="AL7" s="1205"/>
      <c r="AM7" s="1205" t="s">
        <v>42</v>
      </c>
      <c r="AN7" s="1205"/>
      <c r="AO7" s="1205"/>
      <c r="AP7" s="1205" t="s">
        <v>43</v>
      </c>
      <c r="AQ7" s="1205"/>
      <c r="AR7" s="1205"/>
      <c r="AS7" s="1205" t="s">
        <v>44</v>
      </c>
      <c r="AT7" s="1205"/>
      <c r="AU7" s="1205"/>
      <c r="AV7" s="1205" t="s">
        <v>45</v>
      </c>
      <c r="AW7" s="1205"/>
      <c r="AX7" s="1205"/>
      <c r="AY7" s="1205" t="s">
        <v>46</v>
      </c>
      <c r="AZ7" s="1205"/>
      <c r="BA7" s="1205"/>
      <c r="BB7" s="1205" t="s">
        <v>47</v>
      </c>
      <c r="BC7" s="1205"/>
      <c r="BD7" s="1205"/>
      <c r="BE7" s="1205" t="s">
        <v>199</v>
      </c>
      <c r="BF7" s="1205"/>
      <c r="BG7" s="1205"/>
      <c r="BH7" s="1205" t="s">
        <v>200</v>
      </c>
      <c r="BI7" s="1205"/>
      <c r="BJ7" s="1207"/>
      <c r="BK7" s="328"/>
      <c r="BL7" s="1184"/>
      <c r="BM7" s="1184"/>
      <c r="BN7" s="1184"/>
      <c r="BO7" s="1184"/>
      <c r="BP7" s="1184"/>
      <c r="BQ7" s="1184"/>
      <c r="BR7" s="1184"/>
      <c r="BS7" s="1184"/>
      <c r="BT7" s="1184"/>
      <c r="BU7" s="1184"/>
      <c r="BV7" s="1184"/>
      <c r="BW7" s="1184"/>
      <c r="BX7" s="1184"/>
      <c r="BY7" s="1184"/>
      <c r="BZ7" s="1184"/>
      <c r="CA7" s="1184"/>
      <c r="CB7" s="1184"/>
      <c r="CC7" s="1184"/>
      <c r="CD7" s="1184"/>
      <c r="CE7" s="1184"/>
      <c r="CF7" s="1184"/>
      <c r="CG7" s="1184"/>
      <c r="CH7" s="1184"/>
      <c r="CI7" s="1184"/>
      <c r="CJ7" s="1184"/>
      <c r="CK7" s="1184"/>
      <c r="CL7" s="1184"/>
      <c r="CM7" s="1184"/>
      <c r="CN7" s="1184"/>
      <c r="CO7" s="581"/>
      <c r="CP7" s="1184"/>
      <c r="CQ7" s="1184"/>
      <c r="CR7" s="1184"/>
      <c r="CS7" s="1184"/>
      <c r="CT7" s="1184"/>
      <c r="CU7" s="1184"/>
      <c r="CV7" s="1184"/>
      <c r="CW7" s="1184"/>
      <c r="CX7" s="1184"/>
      <c r="CY7" s="1184"/>
      <c r="CZ7" s="1184"/>
      <c r="DA7" s="1184"/>
      <c r="DB7" s="1184"/>
      <c r="DC7" s="1184"/>
      <c r="DD7" s="1184"/>
      <c r="DE7" s="1184"/>
      <c r="DF7" s="1184"/>
      <c r="DG7" s="1184"/>
      <c r="DH7" s="1184"/>
      <c r="DI7" s="1184"/>
      <c r="DJ7" s="1184"/>
      <c r="DK7" s="1184"/>
      <c r="DL7" s="1184"/>
      <c r="DM7" s="1184"/>
      <c r="DN7" s="1184"/>
      <c r="DO7" s="1184"/>
      <c r="DP7" s="1184"/>
      <c r="DQ7" s="1184"/>
      <c r="DR7" s="1184"/>
      <c r="DS7" s="1184"/>
    </row>
    <row r="8" spans="1:123" ht="66.95" customHeight="1" x14ac:dyDescent="0.2">
      <c r="A8" s="1196"/>
      <c r="B8" s="330" t="s">
        <v>193</v>
      </c>
      <c r="C8" s="275" t="s">
        <v>194</v>
      </c>
      <c r="D8" s="331" t="s">
        <v>201</v>
      </c>
      <c r="E8" s="330" t="s">
        <v>193</v>
      </c>
      <c r="F8" s="275" t="s">
        <v>194</v>
      </c>
      <c r="G8" s="331" t="s">
        <v>201</v>
      </c>
      <c r="H8" s="275" t="s">
        <v>193</v>
      </c>
      <c r="I8" s="275" t="s">
        <v>194</v>
      </c>
      <c r="J8" s="331" t="s">
        <v>201</v>
      </c>
      <c r="K8" s="275" t="s">
        <v>193</v>
      </c>
      <c r="L8" s="275" t="s">
        <v>194</v>
      </c>
      <c r="M8" s="331" t="s">
        <v>201</v>
      </c>
      <c r="N8" s="275" t="s">
        <v>193</v>
      </c>
      <c r="O8" s="275" t="s">
        <v>194</v>
      </c>
      <c r="P8" s="331" t="s">
        <v>201</v>
      </c>
      <c r="Q8" s="275" t="s">
        <v>193</v>
      </c>
      <c r="R8" s="275" t="s">
        <v>194</v>
      </c>
      <c r="S8" s="331" t="s">
        <v>201</v>
      </c>
      <c r="T8" s="275" t="s">
        <v>193</v>
      </c>
      <c r="U8" s="275" t="s">
        <v>194</v>
      </c>
      <c r="V8" s="331" t="s">
        <v>201</v>
      </c>
      <c r="W8" s="275" t="s">
        <v>193</v>
      </c>
      <c r="X8" s="275" t="s">
        <v>194</v>
      </c>
      <c r="Y8" s="331" t="s">
        <v>201</v>
      </c>
      <c r="Z8" s="275" t="s">
        <v>193</v>
      </c>
      <c r="AA8" s="275" t="s">
        <v>194</v>
      </c>
      <c r="AB8" s="331" t="s">
        <v>201</v>
      </c>
      <c r="AC8" s="275" t="s">
        <v>193</v>
      </c>
      <c r="AD8" s="275" t="s">
        <v>194</v>
      </c>
      <c r="AE8" s="331" t="s">
        <v>201</v>
      </c>
      <c r="AF8" s="322"/>
      <c r="AG8" s="332" t="s">
        <v>193</v>
      </c>
      <c r="AH8" s="275" t="s">
        <v>194</v>
      </c>
      <c r="AI8" s="331" t="s">
        <v>201</v>
      </c>
      <c r="AJ8" s="330" t="s">
        <v>193</v>
      </c>
      <c r="AK8" s="275" t="s">
        <v>194</v>
      </c>
      <c r="AL8" s="331" t="s">
        <v>201</v>
      </c>
      <c r="AM8" s="275" t="s">
        <v>193</v>
      </c>
      <c r="AN8" s="275" t="s">
        <v>194</v>
      </c>
      <c r="AO8" s="331" t="s">
        <v>201</v>
      </c>
      <c r="AP8" s="275" t="s">
        <v>193</v>
      </c>
      <c r="AQ8" s="275" t="s">
        <v>194</v>
      </c>
      <c r="AR8" s="331" t="s">
        <v>201</v>
      </c>
      <c r="AS8" s="275" t="s">
        <v>193</v>
      </c>
      <c r="AT8" s="275" t="s">
        <v>194</v>
      </c>
      <c r="AU8" s="331" t="s">
        <v>201</v>
      </c>
      <c r="AV8" s="275" t="s">
        <v>193</v>
      </c>
      <c r="AW8" s="275" t="s">
        <v>194</v>
      </c>
      <c r="AX8" s="331" t="s">
        <v>201</v>
      </c>
      <c r="AY8" s="275" t="s">
        <v>193</v>
      </c>
      <c r="AZ8" s="275" t="s">
        <v>194</v>
      </c>
      <c r="BA8" s="331" t="s">
        <v>201</v>
      </c>
      <c r="BB8" s="275" t="s">
        <v>193</v>
      </c>
      <c r="BC8" s="275" t="s">
        <v>194</v>
      </c>
      <c r="BD8" s="331" t="s">
        <v>201</v>
      </c>
      <c r="BE8" s="275" t="s">
        <v>193</v>
      </c>
      <c r="BF8" s="275" t="s">
        <v>194</v>
      </c>
      <c r="BG8" s="331" t="s">
        <v>201</v>
      </c>
      <c r="BH8" s="275" t="s">
        <v>193</v>
      </c>
      <c r="BI8" s="275" t="s">
        <v>194</v>
      </c>
      <c r="BJ8" s="333" t="s">
        <v>201</v>
      </c>
      <c r="BK8" s="334"/>
      <c r="BL8" s="276"/>
      <c r="BM8" s="1016"/>
      <c r="BN8" s="276"/>
      <c r="BO8" s="276"/>
      <c r="BP8" s="1016"/>
      <c r="BQ8" s="276"/>
      <c r="BR8" s="276"/>
      <c r="BS8" s="1016"/>
      <c r="BT8" s="276"/>
      <c r="BU8" s="276"/>
      <c r="BV8" s="1016"/>
      <c r="BW8" s="276"/>
      <c r="BX8" s="276"/>
      <c r="BY8" s="1016"/>
      <c r="BZ8" s="276"/>
      <c r="CA8" s="276"/>
      <c r="CB8" s="1016"/>
      <c r="CC8" s="276"/>
      <c r="CD8" s="276"/>
      <c r="CE8" s="1016"/>
      <c r="CF8" s="276"/>
      <c r="CG8" s="276"/>
      <c r="CH8" s="1016"/>
      <c r="CI8" s="276"/>
      <c r="CJ8" s="276"/>
      <c r="CK8" s="1016"/>
      <c r="CL8" s="276"/>
      <c r="CM8" s="276"/>
      <c r="CN8" s="1016"/>
      <c r="CP8" s="276"/>
      <c r="CQ8" s="276"/>
      <c r="CR8" s="1016"/>
      <c r="CS8" s="276"/>
      <c r="CT8" s="276"/>
      <c r="CU8" s="1016"/>
      <c r="CV8" s="276"/>
      <c r="CW8" s="276"/>
      <c r="CX8" s="1016"/>
      <c r="CY8" s="276"/>
      <c r="CZ8" s="276"/>
      <c r="DA8" s="1016"/>
      <c r="DB8" s="276"/>
      <c r="DC8" s="276"/>
      <c r="DD8" s="1016"/>
      <c r="DE8" s="276"/>
      <c r="DF8" s="276"/>
      <c r="DG8" s="1016"/>
      <c r="DH8" s="276"/>
      <c r="DI8" s="276"/>
      <c r="DJ8" s="1016"/>
      <c r="DK8" s="276"/>
      <c r="DL8" s="276"/>
      <c r="DM8" s="1016"/>
      <c r="DN8" s="276"/>
      <c r="DO8" s="276"/>
      <c r="DP8" s="1016"/>
      <c r="DQ8" s="276"/>
      <c r="DR8" s="276"/>
      <c r="DS8" s="1016"/>
    </row>
    <row r="9" spans="1:123" ht="14.1" customHeight="1" x14ac:dyDescent="0.25">
      <c r="A9" s="335">
        <v>18</v>
      </c>
      <c r="B9" s="336" t="str">
        <f>IF(AG9*(1-$AE$6)&lt;&gt;0,AG9*(1-$AE$6), "")</f>
        <v/>
      </c>
      <c r="C9" s="337" t="str">
        <f>IF(AH9*(1-$AE$6)&lt;&gt;0,AH9*(1-$AE$6), "")</f>
        <v/>
      </c>
      <c r="D9" s="338" t="str">
        <f>IF(AI9=0," ",AI9)</f>
        <v xml:space="preserve"> </v>
      </c>
      <c r="E9" s="336" t="str">
        <f>IF(AJ9*(1-$AE$6)&lt;&gt;0,AJ9*(1-$AE$6), "")</f>
        <v/>
      </c>
      <c r="F9" s="337" t="str">
        <f>IF(AK9*(1-$AE$6)&lt;&gt;0,AK9*(1-$AE$6), "")</f>
        <v/>
      </c>
      <c r="G9" s="338" t="str">
        <f>IF(AL9=0," ",AL9)</f>
        <v xml:space="preserve"> </v>
      </c>
      <c r="H9" s="336">
        <f>IF(AM9*(1-$AE$6)&lt;&gt;0,AM9*(1-$AE$6), "")</f>
        <v>156.22999999999999</v>
      </c>
      <c r="I9" s="337" t="str">
        <f>IF(AN9*(1-$AE$6)&lt;&gt;0,AN9*(1-$AE$6), "")</f>
        <v/>
      </c>
      <c r="J9" s="338">
        <f>IF(AO9=0," ",AO9)</f>
        <v>12</v>
      </c>
      <c r="K9" s="336">
        <f>IF(AP9*(1-$AE$6)&lt;&gt;0,AP9*(1-$AE$6), "")</f>
        <v>214.95</v>
      </c>
      <c r="L9" s="337" t="str">
        <f>IF(AQ9*(1-$AE$6)&lt;&gt;0,AQ9*(1-$AE$6), "")</f>
        <v/>
      </c>
      <c r="M9" s="338">
        <f>IF(AR9=0," ",AR9)</f>
        <v>9</v>
      </c>
      <c r="N9" s="336">
        <f>IF(AS9*(1-$AE$6)&lt;&gt;0,AS9*(1-$AE$6), "")</f>
        <v>252.7</v>
      </c>
      <c r="O9" s="337" t="str">
        <f>IF(AT9*(1-$AE$6)&lt;&gt;0,AT9*(1-$AE$6), "")</f>
        <v/>
      </c>
      <c r="P9" s="338">
        <f>IF(AU9=0," ",AU9)</f>
        <v>8</v>
      </c>
      <c r="Q9" s="336">
        <f>IF(AV9*(1-$AE$6)&lt;&gt;0,AV9*(1-$AE$6), "")</f>
        <v>301.98</v>
      </c>
      <c r="R9" s="337" t="str">
        <f>IF(AW9*(1-$AE$6)&lt;&gt;0,AW9*(1-$AE$6), "")</f>
        <v/>
      </c>
      <c r="S9" s="338">
        <f>IF(AX9=0," ",AX9)</f>
        <v>7</v>
      </c>
      <c r="T9" s="336" t="str">
        <f>IF(AY9*(1-$AE$6)&lt;&gt;0,AY9*(1-$AE$6), "")</f>
        <v/>
      </c>
      <c r="U9" s="339" t="str">
        <f>IF(AZ9*(1-$AE$6)&lt;&gt;0,AZ9*(1-$AE$6), "")</f>
        <v/>
      </c>
      <c r="V9" s="340" t="str">
        <f>IF(BA9=0," ",BA9)</f>
        <v xml:space="preserve"> </v>
      </c>
      <c r="W9" s="336" t="str">
        <f t="shared" ref="W9:X24" si="0">IF(BB9*(1-$AE$6)&lt;&gt;0,BB9*(1-$AE$6), "")</f>
        <v/>
      </c>
      <c r="X9" s="337" t="str">
        <f t="shared" si="0"/>
        <v/>
      </c>
      <c r="Y9" s="338" t="str">
        <f>IF(BD9=0," ",BD9)</f>
        <v xml:space="preserve"> </v>
      </c>
      <c r="Z9" s="336" t="str">
        <f t="shared" ref="Z9:AA24" si="1">IF(BE9*(1-$AE$6)&lt;&gt;0,BE9*(1-$AE$6), "")</f>
        <v/>
      </c>
      <c r="AA9" s="337" t="str">
        <f t="shared" si="1"/>
        <v/>
      </c>
      <c r="AB9" s="338" t="str">
        <f>IF(BG9=0," ",BG9)</f>
        <v xml:space="preserve"> </v>
      </c>
      <c r="AC9" s="336" t="str">
        <f t="shared" ref="AC9:AD24" si="2">IF(BH9*(1-$AE$6)&lt;&gt;0,BH9*(1-$AE$6), "")</f>
        <v/>
      </c>
      <c r="AD9" s="337" t="str">
        <f t="shared" si="2"/>
        <v/>
      </c>
      <c r="AE9" s="338" t="str">
        <f>IF(BJ9=0," ",BJ9)</f>
        <v xml:space="preserve"> </v>
      </c>
      <c r="AF9" s="341"/>
      <c r="AG9" s="342"/>
      <c r="AH9" s="343"/>
      <c r="AI9" s="344"/>
      <c r="AJ9" s="345"/>
      <c r="AK9" s="343"/>
      <c r="AL9" s="344"/>
      <c r="AM9" s="345">
        <v>156.22999999999999</v>
      </c>
      <c r="AN9" s="343">
        <v>0</v>
      </c>
      <c r="AO9" s="344">
        <v>12</v>
      </c>
      <c r="AP9" s="345">
        <v>214.95</v>
      </c>
      <c r="AQ9" s="343">
        <v>0</v>
      </c>
      <c r="AR9" s="344">
        <v>9</v>
      </c>
      <c r="AS9" s="345">
        <v>252.7</v>
      </c>
      <c r="AT9" s="343">
        <v>0</v>
      </c>
      <c r="AU9" s="344">
        <v>8</v>
      </c>
      <c r="AV9" s="345">
        <v>301.98</v>
      </c>
      <c r="AW9" s="343">
        <v>0</v>
      </c>
      <c r="AX9" s="344">
        <v>7</v>
      </c>
      <c r="AY9" s="345">
        <v>0</v>
      </c>
      <c r="AZ9" s="346">
        <v>0</v>
      </c>
      <c r="BA9" s="340" t="s">
        <v>195</v>
      </c>
      <c r="BB9" s="345">
        <v>0</v>
      </c>
      <c r="BC9" s="343">
        <v>0</v>
      </c>
      <c r="BD9" s="344" t="s">
        <v>195</v>
      </c>
      <c r="BE9" s="345">
        <v>0</v>
      </c>
      <c r="BF9" s="343">
        <v>0</v>
      </c>
      <c r="BG9" s="344" t="s">
        <v>195</v>
      </c>
      <c r="BH9" s="345">
        <v>0</v>
      </c>
      <c r="BI9" s="343">
        <v>0</v>
      </c>
      <c r="BJ9" s="347" t="s">
        <v>195</v>
      </c>
      <c r="BK9" s="348"/>
      <c r="BL9" s="1005"/>
      <c r="BM9" s="1006"/>
      <c r="BN9" s="1005"/>
      <c r="BO9" s="1005"/>
      <c r="BP9" s="1006"/>
      <c r="BQ9" s="1005"/>
      <c r="BR9" s="1005"/>
      <c r="BS9" s="1006"/>
      <c r="BT9" s="1005"/>
      <c r="BU9" s="1005"/>
      <c r="BV9" s="1006"/>
      <c r="BW9" s="1005"/>
      <c r="BX9" s="1005"/>
      <c r="BY9" s="1006"/>
      <c r="BZ9" s="1005"/>
      <c r="CA9" s="1005"/>
      <c r="CB9" s="1006"/>
      <c r="CC9" s="1005"/>
      <c r="CD9" s="1005"/>
      <c r="CE9" s="291"/>
      <c r="CF9" s="1005"/>
      <c r="CG9" s="1005"/>
      <c r="CH9" s="1006"/>
      <c r="CI9" s="1005"/>
      <c r="CJ9" s="1005"/>
      <c r="CK9" s="1006"/>
      <c r="CL9" s="1005"/>
      <c r="CM9" s="1005"/>
      <c r="CN9" s="1006"/>
      <c r="CP9" s="1005"/>
      <c r="CQ9" s="1005"/>
      <c r="CR9" s="1006"/>
      <c r="CS9" s="1005"/>
      <c r="CT9" s="1005"/>
      <c r="CU9" s="1006"/>
      <c r="CV9" s="1005"/>
      <c r="CW9" s="1005"/>
      <c r="CX9" s="1006"/>
      <c r="CY9" s="1005"/>
      <c r="CZ9" s="1005"/>
      <c r="DA9" s="1006"/>
      <c r="DB9" s="1005"/>
      <c r="DC9" s="1005"/>
      <c r="DD9" s="1006"/>
      <c r="DE9" s="1005"/>
      <c r="DF9" s="1005"/>
      <c r="DG9" s="1006"/>
      <c r="DH9" s="1005"/>
      <c r="DI9" s="1005"/>
      <c r="DJ9" s="291"/>
      <c r="DK9" s="1005"/>
      <c r="DL9" s="1005"/>
      <c r="DM9" s="1006"/>
      <c r="DN9" s="1005"/>
      <c r="DO9" s="1005"/>
      <c r="DP9" s="1006"/>
      <c r="DQ9" s="1005"/>
      <c r="DR9" s="1005"/>
      <c r="DS9" s="1006"/>
    </row>
    <row r="10" spans="1:123" ht="13.5" customHeight="1" x14ac:dyDescent="0.25">
      <c r="A10" s="350">
        <v>21</v>
      </c>
      <c r="B10" s="351" t="str">
        <f t="shared" ref="B10:C40" si="3">IF(AG10*(1-$AE$6)&lt;&gt;0,AG10*(1-$AE$6), "")</f>
        <v/>
      </c>
      <c r="C10" s="352" t="str">
        <f t="shared" si="3"/>
        <v/>
      </c>
      <c r="D10" s="282" t="str">
        <f>IF(AI10=0," ",AI10)</f>
        <v xml:space="preserve"> </v>
      </c>
      <c r="E10" s="351" t="str">
        <f t="shared" ref="E10:F40" si="4">IF(AJ10*(1-$AE$6)&lt;&gt;0,AJ10*(1-$AE$6), "")</f>
        <v/>
      </c>
      <c r="F10" s="352" t="str">
        <f t="shared" si="4"/>
        <v/>
      </c>
      <c r="G10" s="282" t="str">
        <f t="shared" ref="G10:G40" si="5">IF(AL10=0," ",AL10)</f>
        <v xml:space="preserve"> </v>
      </c>
      <c r="H10" s="351">
        <f t="shared" ref="H10:I40" si="6">IF(AM10*(1-$AE$6)&lt;&gt;0,AM10*(1-$AE$6), "")</f>
        <v>161.47</v>
      </c>
      <c r="I10" s="352" t="str">
        <f t="shared" si="6"/>
        <v/>
      </c>
      <c r="J10" s="282">
        <f t="shared" ref="J10:J40" si="7">IF(AO10=0," ",AO10)</f>
        <v>12</v>
      </c>
      <c r="K10" s="351">
        <f t="shared" ref="K10:L40" si="8">IF(AP10*(1-$AE$6)&lt;&gt;0,AP10*(1-$AE$6), "")</f>
        <v>220.19</v>
      </c>
      <c r="L10" s="352">
        <f t="shared" si="8"/>
        <v>220.19</v>
      </c>
      <c r="M10" s="282">
        <f t="shared" ref="M10:M40" si="9">IF(AR10=0," ",AR10)</f>
        <v>9</v>
      </c>
      <c r="N10" s="351">
        <f t="shared" ref="N10:O40" si="10">IF(AS10*(1-$AE$6)&lt;&gt;0,AS10*(1-$AE$6), "")</f>
        <v>257.94</v>
      </c>
      <c r="O10" s="352" t="str">
        <f t="shared" si="10"/>
        <v/>
      </c>
      <c r="P10" s="282">
        <f t="shared" ref="P10:P40" si="11">IF(AU10=0," ",AU10)</f>
        <v>7</v>
      </c>
      <c r="Q10" s="351">
        <f t="shared" ref="Q10:R40" si="12">IF(AV10*(1-$AE$6)&lt;&gt;0,AV10*(1-$AE$6), "")</f>
        <v>328.19</v>
      </c>
      <c r="R10" s="352">
        <f t="shared" si="12"/>
        <v>328.19</v>
      </c>
      <c r="S10" s="282">
        <f t="shared" ref="S10:S40" si="13">IF(AX10=0," ",AX10)</f>
        <v>7</v>
      </c>
      <c r="T10" s="353" t="str">
        <f t="shared" ref="T10:U40" si="14">IF(AY10*(1-$AE$6)&lt;&gt;0,AY10*(1-$AE$6), "")</f>
        <v/>
      </c>
      <c r="U10" s="354">
        <f t="shared" si="14"/>
        <v>419.42</v>
      </c>
      <c r="V10" s="290">
        <f t="shared" ref="V10:V40" si="15">IF(BA10=0," ",BA10)</f>
        <v>5</v>
      </c>
      <c r="W10" s="351" t="str">
        <f t="shared" si="0"/>
        <v/>
      </c>
      <c r="X10" s="352">
        <f t="shared" si="0"/>
        <v>487.57</v>
      </c>
      <c r="Y10" s="282" t="str">
        <f t="shared" ref="Y10:Y40" si="16">IF(BD10=0," ",BD10)</f>
        <v xml:space="preserve"> </v>
      </c>
      <c r="Z10" s="351" t="str">
        <f t="shared" si="1"/>
        <v/>
      </c>
      <c r="AA10" s="352" t="str">
        <f t="shared" si="1"/>
        <v/>
      </c>
      <c r="AB10" s="282" t="str">
        <f t="shared" ref="AB10:AB40" si="17">IF(BG10=0," ",BG10)</f>
        <v xml:space="preserve"> </v>
      </c>
      <c r="AC10" s="351" t="str">
        <f t="shared" si="2"/>
        <v/>
      </c>
      <c r="AD10" s="352" t="str">
        <f t="shared" si="2"/>
        <v/>
      </c>
      <c r="AE10" s="282" t="str">
        <f t="shared" ref="AE10:AE40" si="18">IF(BJ10=0," ",BJ10)</f>
        <v xml:space="preserve"> </v>
      </c>
      <c r="AF10" s="341"/>
      <c r="AG10" s="355"/>
      <c r="AH10" s="356"/>
      <c r="AI10" s="357"/>
      <c r="AJ10" s="358"/>
      <c r="AK10" s="356"/>
      <c r="AL10" s="357"/>
      <c r="AM10" s="358">
        <v>161.47</v>
      </c>
      <c r="AN10" s="356">
        <v>0</v>
      </c>
      <c r="AO10" s="357">
        <v>12</v>
      </c>
      <c r="AP10" s="358">
        <v>220.19</v>
      </c>
      <c r="AQ10" s="356">
        <v>220.19</v>
      </c>
      <c r="AR10" s="357">
        <v>9</v>
      </c>
      <c r="AS10" s="358">
        <v>257.94</v>
      </c>
      <c r="AT10" s="356">
        <v>0</v>
      </c>
      <c r="AU10" s="357">
        <v>7</v>
      </c>
      <c r="AV10" s="358">
        <v>328.19</v>
      </c>
      <c r="AW10" s="356">
        <v>328.19</v>
      </c>
      <c r="AX10" s="357">
        <v>7</v>
      </c>
      <c r="AY10" s="359">
        <v>0</v>
      </c>
      <c r="AZ10" s="360">
        <v>419.42</v>
      </c>
      <c r="BA10" s="290">
        <v>5</v>
      </c>
      <c r="BB10" s="358">
        <v>0</v>
      </c>
      <c r="BC10" s="356">
        <v>487.57</v>
      </c>
      <c r="BD10" s="357" t="s">
        <v>195</v>
      </c>
      <c r="BE10" s="358">
        <v>0</v>
      </c>
      <c r="BF10" s="356">
        <v>0</v>
      </c>
      <c r="BG10" s="357" t="s">
        <v>195</v>
      </c>
      <c r="BH10" s="358">
        <v>0</v>
      </c>
      <c r="BI10" s="356">
        <v>0</v>
      </c>
      <c r="BJ10" s="361" t="s">
        <v>195</v>
      </c>
      <c r="BK10" s="362"/>
      <c r="BL10" s="1005"/>
      <c r="BM10" s="1006"/>
      <c r="BN10" s="1005"/>
      <c r="BO10" s="1005"/>
      <c r="BP10" s="1006"/>
      <c r="BQ10" s="1005"/>
      <c r="BR10" s="1005"/>
      <c r="BS10" s="1006"/>
      <c r="BT10" s="1005"/>
      <c r="BU10" s="1005"/>
      <c r="BV10" s="1006"/>
      <c r="BW10" s="1005"/>
      <c r="BX10" s="1005"/>
      <c r="BY10" s="1006"/>
      <c r="BZ10" s="1005"/>
      <c r="CA10" s="1005"/>
      <c r="CB10" s="1006"/>
      <c r="CC10" s="1005"/>
      <c r="CD10" s="1005"/>
      <c r="CE10" s="291"/>
      <c r="CF10" s="1005"/>
      <c r="CG10" s="1005"/>
      <c r="CH10" s="1006"/>
      <c r="CI10" s="1005"/>
      <c r="CJ10" s="1005"/>
      <c r="CK10" s="1006"/>
      <c r="CL10" s="1005"/>
      <c r="CM10" s="1005"/>
      <c r="CN10" s="1006"/>
      <c r="CP10" s="1005"/>
      <c r="CQ10" s="1005"/>
      <c r="CR10" s="1006"/>
      <c r="CS10" s="1005"/>
      <c r="CT10" s="1005"/>
      <c r="CU10" s="1006"/>
      <c r="CV10" s="1005"/>
      <c r="CW10" s="1005"/>
      <c r="CX10" s="1006"/>
      <c r="CY10" s="1005"/>
      <c r="CZ10" s="1005"/>
      <c r="DA10" s="1006"/>
      <c r="DB10" s="1005"/>
      <c r="DC10" s="1005"/>
      <c r="DD10" s="1006"/>
      <c r="DE10" s="1005"/>
      <c r="DF10" s="1005"/>
      <c r="DG10" s="1006"/>
      <c r="DH10" s="1005"/>
      <c r="DI10" s="1005"/>
      <c r="DJ10" s="291"/>
      <c r="DK10" s="1005"/>
      <c r="DL10" s="1005"/>
      <c r="DM10" s="1006"/>
      <c r="DN10" s="1005"/>
      <c r="DO10" s="1005"/>
      <c r="DP10" s="1006"/>
      <c r="DQ10" s="1005"/>
      <c r="DR10" s="1005"/>
      <c r="DS10" s="1006"/>
    </row>
    <row r="11" spans="1:123" ht="14.1" customHeight="1" x14ac:dyDescent="0.25">
      <c r="A11" s="350">
        <v>25</v>
      </c>
      <c r="B11" s="351" t="str">
        <f t="shared" si="3"/>
        <v/>
      </c>
      <c r="C11" s="352" t="str">
        <f t="shared" si="3"/>
        <v/>
      </c>
      <c r="D11" s="282" t="str">
        <f>IF(AI11=0," ",AI11)</f>
        <v xml:space="preserve"> </v>
      </c>
      <c r="E11" s="351" t="str">
        <f t="shared" si="4"/>
        <v/>
      </c>
      <c r="F11" s="352" t="str">
        <f t="shared" si="4"/>
        <v/>
      </c>
      <c r="G11" s="282" t="str">
        <f t="shared" si="5"/>
        <v xml:space="preserve"> </v>
      </c>
      <c r="H11" s="1050">
        <f t="shared" si="6"/>
        <v>180.35</v>
      </c>
      <c r="I11" s="352" t="str">
        <f t="shared" si="6"/>
        <v/>
      </c>
      <c r="J11" s="282">
        <f t="shared" si="7"/>
        <v>12</v>
      </c>
      <c r="K11" s="351">
        <f t="shared" si="8"/>
        <v>248.51</v>
      </c>
      <c r="L11" s="352" t="str">
        <f t="shared" si="8"/>
        <v/>
      </c>
      <c r="M11" s="282">
        <f t="shared" si="9"/>
        <v>9</v>
      </c>
      <c r="N11" s="351">
        <f t="shared" si="10"/>
        <v>288.35000000000002</v>
      </c>
      <c r="O11" s="352" t="str">
        <f t="shared" si="10"/>
        <v/>
      </c>
      <c r="P11" s="282">
        <f t="shared" si="11"/>
        <v>7</v>
      </c>
      <c r="Q11" s="351">
        <f t="shared" si="12"/>
        <v>343.92</v>
      </c>
      <c r="R11" s="352" t="str">
        <f t="shared" si="12"/>
        <v/>
      </c>
      <c r="S11" s="282">
        <f t="shared" si="13"/>
        <v>7</v>
      </c>
      <c r="T11" s="353" t="str">
        <f t="shared" si="14"/>
        <v/>
      </c>
      <c r="U11" s="354" t="str">
        <f t="shared" si="14"/>
        <v/>
      </c>
      <c r="V11" s="290" t="str">
        <f t="shared" si="15"/>
        <v xml:space="preserve"> </v>
      </c>
      <c r="W11" s="351" t="str">
        <f t="shared" si="0"/>
        <v/>
      </c>
      <c r="X11" s="352" t="str">
        <f t="shared" si="0"/>
        <v/>
      </c>
      <c r="Y11" s="282" t="str">
        <f t="shared" si="16"/>
        <v xml:space="preserve"> </v>
      </c>
      <c r="Z11" s="351" t="str">
        <f t="shared" si="1"/>
        <v/>
      </c>
      <c r="AA11" s="352" t="str">
        <f t="shared" si="1"/>
        <v/>
      </c>
      <c r="AB11" s="282" t="str">
        <f t="shared" si="17"/>
        <v xml:space="preserve"> </v>
      </c>
      <c r="AC11" s="351" t="str">
        <f t="shared" si="2"/>
        <v/>
      </c>
      <c r="AD11" s="352" t="str">
        <f t="shared" si="2"/>
        <v/>
      </c>
      <c r="AE11" s="282" t="str">
        <f t="shared" si="18"/>
        <v xml:space="preserve"> </v>
      </c>
      <c r="AF11" s="341"/>
      <c r="AG11" s="355"/>
      <c r="AH11" s="356"/>
      <c r="AI11" s="357"/>
      <c r="AJ11" s="358"/>
      <c r="AK11" s="356"/>
      <c r="AL11" s="357"/>
      <c r="AM11" s="358">
        <v>180.35</v>
      </c>
      <c r="AN11" s="356">
        <v>0</v>
      </c>
      <c r="AO11" s="357">
        <v>12</v>
      </c>
      <c r="AP11" s="358">
        <v>248.51</v>
      </c>
      <c r="AQ11" s="356">
        <v>0</v>
      </c>
      <c r="AR11" s="357">
        <v>9</v>
      </c>
      <c r="AS11" s="358">
        <v>288.35000000000002</v>
      </c>
      <c r="AT11" s="356">
        <v>0</v>
      </c>
      <c r="AU11" s="357">
        <v>7</v>
      </c>
      <c r="AV11" s="358">
        <v>343.92</v>
      </c>
      <c r="AW11" s="356">
        <v>0</v>
      </c>
      <c r="AX11" s="357">
        <v>7</v>
      </c>
      <c r="AY11" s="359">
        <v>0</v>
      </c>
      <c r="AZ11" s="360">
        <v>0</v>
      </c>
      <c r="BA11" s="290" t="s">
        <v>195</v>
      </c>
      <c r="BB11" s="358">
        <v>0</v>
      </c>
      <c r="BC11" s="356">
        <v>0</v>
      </c>
      <c r="BD11" s="357" t="s">
        <v>195</v>
      </c>
      <c r="BE11" s="358">
        <v>0</v>
      </c>
      <c r="BF11" s="356">
        <v>0</v>
      </c>
      <c r="BG11" s="357" t="s">
        <v>195</v>
      </c>
      <c r="BH11" s="358">
        <v>0</v>
      </c>
      <c r="BI11" s="356">
        <v>0</v>
      </c>
      <c r="BJ11" s="361" t="s">
        <v>195</v>
      </c>
      <c r="BK11" s="348"/>
      <c r="BL11" s="1005"/>
      <c r="BM11" s="1006"/>
      <c r="BN11" s="1005"/>
      <c r="BO11" s="1005"/>
      <c r="BP11" s="1006"/>
      <c r="BQ11" s="1005"/>
      <c r="BR11" s="1005"/>
      <c r="BS11" s="1006"/>
      <c r="BT11" s="1005"/>
      <c r="BU11" s="1005"/>
      <c r="BV11" s="1006"/>
      <c r="BW11" s="1005"/>
      <c r="BX11" s="1005"/>
      <c r="BY11" s="1006"/>
      <c r="BZ11" s="1005"/>
      <c r="CA11" s="1005"/>
      <c r="CB11" s="1006"/>
      <c r="CC11" s="1005"/>
      <c r="CD11" s="1005"/>
      <c r="CE11" s="291"/>
      <c r="CF11" s="1005"/>
      <c r="CG11" s="1005"/>
      <c r="CH11" s="1006"/>
      <c r="CI11" s="1005"/>
      <c r="CJ11" s="1005"/>
      <c r="CK11" s="1006"/>
      <c r="CL11" s="1005"/>
      <c r="CM11" s="1005"/>
      <c r="CN11" s="1006"/>
      <c r="CP11" s="1005"/>
      <c r="CQ11" s="1005"/>
      <c r="CR11" s="1006"/>
      <c r="CS11" s="1005"/>
      <c r="CT11" s="1005"/>
      <c r="CU11" s="1006"/>
      <c r="CV11" s="1005"/>
      <c r="CW11" s="1005"/>
      <c r="CX11" s="1006"/>
      <c r="CY11" s="1005"/>
      <c r="CZ11" s="1005"/>
      <c r="DA11" s="1006"/>
      <c r="DB11" s="1005"/>
      <c r="DC11" s="1005"/>
      <c r="DD11" s="1006"/>
      <c r="DE11" s="1005"/>
      <c r="DF11" s="1005"/>
      <c r="DG11" s="1006"/>
      <c r="DH11" s="1005"/>
      <c r="DI11" s="1005"/>
      <c r="DJ11" s="291"/>
      <c r="DK11" s="1005"/>
      <c r="DL11" s="1005"/>
      <c r="DM11" s="1006"/>
      <c r="DN11" s="1005"/>
      <c r="DO11" s="1005"/>
      <c r="DP11" s="1006"/>
      <c r="DQ11" s="1005"/>
      <c r="DR11" s="1005"/>
      <c r="DS11" s="1006"/>
    </row>
    <row r="12" spans="1:123" ht="14.1" customHeight="1" x14ac:dyDescent="0.25">
      <c r="A12" s="350">
        <v>27</v>
      </c>
      <c r="B12" s="351" t="str">
        <f t="shared" si="3"/>
        <v/>
      </c>
      <c r="C12" s="352" t="str">
        <f t="shared" si="3"/>
        <v/>
      </c>
      <c r="D12" s="282" t="str">
        <f>IF(AI12=0," ",AI12)</f>
        <v xml:space="preserve"> </v>
      </c>
      <c r="E12" s="351" t="str">
        <f t="shared" si="4"/>
        <v/>
      </c>
      <c r="F12" s="352" t="str">
        <f t="shared" si="4"/>
        <v/>
      </c>
      <c r="G12" s="282" t="str">
        <f t="shared" si="5"/>
        <v xml:space="preserve"> </v>
      </c>
      <c r="H12" s="351" t="str">
        <f t="shared" si="6"/>
        <v/>
      </c>
      <c r="I12" s="352" t="str">
        <f t="shared" si="6"/>
        <v/>
      </c>
      <c r="J12" s="282" t="str">
        <f t="shared" si="7"/>
        <v xml:space="preserve"> </v>
      </c>
      <c r="K12" s="351" t="str">
        <f t="shared" si="8"/>
        <v/>
      </c>
      <c r="L12" s="352" t="str">
        <f t="shared" si="8"/>
        <v/>
      </c>
      <c r="M12" s="282" t="str">
        <f t="shared" si="9"/>
        <v xml:space="preserve"> </v>
      </c>
      <c r="N12" s="351" t="str">
        <f t="shared" si="10"/>
        <v/>
      </c>
      <c r="O12" s="352">
        <f t="shared" si="10"/>
        <v>294.64</v>
      </c>
      <c r="P12" s="282">
        <f t="shared" si="11"/>
        <v>7</v>
      </c>
      <c r="Q12" s="351" t="str">
        <f t="shared" si="12"/>
        <v/>
      </c>
      <c r="R12" s="352">
        <f>IF(AW12*(1-$AE$6)&lt;&gt;0,AW12*(1-$AE$6), "")</f>
        <v>356.5</v>
      </c>
      <c r="S12" s="282">
        <f t="shared" si="13"/>
        <v>6</v>
      </c>
      <c r="T12" s="353" t="str">
        <f t="shared" si="14"/>
        <v/>
      </c>
      <c r="U12" s="354">
        <f t="shared" si="14"/>
        <v>425.71</v>
      </c>
      <c r="V12" s="290">
        <f t="shared" si="15"/>
        <v>5</v>
      </c>
      <c r="W12" s="351" t="str">
        <f t="shared" si="0"/>
        <v/>
      </c>
      <c r="X12" s="352">
        <f t="shared" si="0"/>
        <v>493.86</v>
      </c>
      <c r="Y12" s="282">
        <f t="shared" si="16"/>
        <v>4</v>
      </c>
      <c r="Z12" s="351" t="str">
        <f t="shared" si="1"/>
        <v/>
      </c>
      <c r="AA12" s="352" t="str">
        <f t="shared" si="1"/>
        <v/>
      </c>
      <c r="AB12" s="282" t="str">
        <f t="shared" si="17"/>
        <v xml:space="preserve"> </v>
      </c>
      <c r="AC12" s="351" t="str">
        <f t="shared" si="2"/>
        <v/>
      </c>
      <c r="AD12" s="352" t="str">
        <f t="shared" si="2"/>
        <v/>
      </c>
      <c r="AE12" s="282" t="str">
        <f t="shared" si="18"/>
        <v xml:space="preserve"> </v>
      </c>
      <c r="AF12" s="341"/>
      <c r="AG12" s="355"/>
      <c r="AH12" s="356"/>
      <c r="AI12" s="357"/>
      <c r="AJ12" s="358"/>
      <c r="AK12" s="356"/>
      <c r="AL12" s="357"/>
      <c r="AM12" s="358">
        <v>0</v>
      </c>
      <c r="AN12" s="356">
        <v>0</v>
      </c>
      <c r="AO12" s="357" t="s">
        <v>195</v>
      </c>
      <c r="AP12" s="358">
        <v>0</v>
      </c>
      <c r="AQ12" s="356">
        <v>0</v>
      </c>
      <c r="AR12" s="357" t="s">
        <v>195</v>
      </c>
      <c r="AS12" s="358">
        <v>0</v>
      </c>
      <c r="AT12" s="356">
        <v>294.64</v>
      </c>
      <c r="AU12" s="357">
        <v>7</v>
      </c>
      <c r="AV12" s="358">
        <v>0</v>
      </c>
      <c r="AW12" s="356">
        <v>356.5</v>
      </c>
      <c r="AX12" s="357">
        <v>6</v>
      </c>
      <c r="AY12" s="359">
        <v>0</v>
      </c>
      <c r="AZ12" s="360">
        <v>425.71</v>
      </c>
      <c r="BA12" s="290">
        <v>5</v>
      </c>
      <c r="BB12" s="358">
        <v>0</v>
      </c>
      <c r="BC12" s="356">
        <v>493.86</v>
      </c>
      <c r="BD12" s="357">
        <v>4</v>
      </c>
      <c r="BE12" s="358">
        <v>0</v>
      </c>
      <c r="BF12" s="356">
        <v>0</v>
      </c>
      <c r="BG12" s="357" t="s">
        <v>195</v>
      </c>
      <c r="BH12" s="358">
        <v>0</v>
      </c>
      <c r="BI12" s="356">
        <v>0</v>
      </c>
      <c r="BJ12" s="361" t="s">
        <v>195</v>
      </c>
      <c r="BK12" s="348"/>
      <c r="BL12" s="1005"/>
      <c r="BM12" s="1006"/>
      <c r="BN12" s="1005"/>
      <c r="BO12" s="1005"/>
      <c r="BP12" s="1006"/>
      <c r="BQ12" s="1005"/>
      <c r="BR12" s="1005"/>
      <c r="BS12" s="1006"/>
      <c r="BT12" s="1005"/>
      <c r="BU12" s="1005"/>
      <c r="BV12" s="1006"/>
      <c r="BW12" s="1005"/>
      <c r="BX12" s="1005"/>
      <c r="BY12" s="1006"/>
      <c r="BZ12" s="1005"/>
      <c r="CA12" s="1005"/>
      <c r="CB12" s="1006"/>
      <c r="CC12" s="1005"/>
      <c r="CD12" s="1005"/>
      <c r="CE12" s="291"/>
      <c r="CF12" s="1005"/>
      <c r="CG12" s="1005"/>
      <c r="CH12" s="1006"/>
      <c r="CI12" s="1005"/>
      <c r="CJ12" s="1005"/>
      <c r="CK12" s="1006"/>
      <c r="CL12" s="1005"/>
      <c r="CM12" s="1005"/>
      <c r="CN12" s="1006"/>
      <c r="CP12" s="1005"/>
      <c r="CQ12" s="1005"/>
      <c r="CR12" s="1006"/>
      <c r="CS12" s="1005"/>
      <c r="CT12" s="1005"/>
      <c r="CU12" s="1006"/>
      <c r="CV12" s="1005"/>
      <c r="CW12" s="1005"/>
      <c r="CX12" s="1006"/>
      <c r="CY12" s="1005"/>
      <c r="CZ12" s="1005"/>
      <c r="DA12" s="1006"/>
      <c r="DB12" s="1005"/>
      <c r="DC12" s="1005"/>
      <c r="DD12" s="1006"/>
      <c r="DE12" s="1005"/>
      <c r="DF12" s="1005"/>
      <c r="DG12" s="1006"/>
      <c r="DH12" s="1005"/>
      <c r="DI12" s="1005"/>
      <c r="DJ12" s="291"/>
      <c r="DK12" s="1005"/>
      <c r="DL12" s="1005"/>
      <c r="DM12" s="1006"/>
      <c r="DN12" s="1005"/>
      <c r="DO12" s="1005"/>
      <c r="DP12" s="1006"/>
      <c r="DQ12" s="1005"/>
      <c r="DR12" s="1005"/>
      <c r="DS12" s="1006"/>
    </row>
    <row r="13" spans="1:123" ht="14.1" customHeight="1" x14ac:dyDescent="0.25">
      <c r="A13" s="350">
        <v>28</v>
      </c>
      <c r="B13" s="351" t="str">
        <f t="shared" si="3"/>
        <v/>
      </c>
      <c r="C13" s="352" t="str">
        <f t="shared" si="3"/>
        <v/>
      </c>
      <c r="D13" s="282" t="str">
        <f>IF(AI13=0," ",AI13)</f>
        <v xml:space="preserve"> </v>
      </c>
      <c r="E13" s="351">
        <f t="shared" si="4"/>
        <v>168.82</v>
      </c>
      <c r="F13" s="352" t="str">
        <f t="shared" si="4"/>
        <v/>
      </c>
      <c r="G13" s="282">
        <f t="shared" si="5"/>
        <v>12</v>
      </c>
      <c r="H13" s="351">
        <f t="shared" si="6"/>
        <v>184.55</v>
      </c>
      <c r="I13" s="352" t="str">
        <f t="shared" si="6"/>
        <v/>
      </c>
      <c r="J13" s="282" t="str">
        <f t="shared" si="7"/>
        <v xml:space="preserve"> </v>
      </c>
      <c r="K13" s="351">
        <f t="shared" si="8"/>
        <v>256.89</v>
      </c>
      <c r="L13" s="352" t="str">
        <f t="shared" si="8"/>
        <v/>
      </c>
      <c r="M13" s="282">
        <f t="shared" si="9"/>
        <v>9</v>
      </c>
      <c r="N13" s="351">
        <f t="shared" si="10"/>
        <v>299.88</v>
      </c>
      <c r="O13" s="352" t="str">
        <f t="shared" si="10"/>
        <v/>
      </c>
      <c r="P13" s="282">
        <f t="shared" si="11"/>
        <v>7</v>
      </c>
      <c r="Q13" s="351">
        <f t="shared" si="12"/>
        <v>357.55</v>
      </c>
      <c r="R13" s="352" t="str">
        <f t="shared" si="12"/>
        <v/>
      </c>
      <c r="S13" s="282">
        <f t="shared" si="13"/>
        <v>6</v>
      </c>
      <c r="T13" s="353" t="str">
        <f t="shared" si="14"/>
        <v/>
      </c>
      <c r="U13" s="354" t="str">
        <f t="shared" si="14"/>
        <v/>
      </c>
      <c r="V13" s="290" t="str">
        <f t="shared" si="15"/>
        <v xml:space="preserve"> </v>
      </c>
      <c r="W13" s="351" t="str">
        <f t="shared" si="0"/>
        <v/>
      </c>
      <c r="X13" s="352" t="str">
        <f t="shared" si="0"/>
        <v/>
      </c>
      <c r="Y13" s="282" t="str">
        <f t="shared" si="16"/>
        <v xml:space="preserve"> </v>
      </c>
      <c r="Z13" s="351" t="str">
        <f t="shared" si="1"/>
        <v/>
      </c>
      <c r="AA13" s="352" t="str">
        <f t="shared" si="1"/>
        <v/>
      </c>
      <c r="AB13" s="282" t="str">
        <f t="shared" si="17"/>
        <v xml:space="preserve"> </v>
      </c>
      <c r="AC13" s="351" t="str">
        <f t="shared" si="2"/>
        <v/>
      </c>
      <c r="AD13" s="352" t="str">
        <f t="shared" si="2"/>
        <v/>
      </c>
      <c r="AE13" s="282" t="str">
        <f t="shared" si="18"/>
        <v xml:space="preserve"> </v>
      </c>
      <c r="AF13" s="341"/>
      <c r="AG13" s="355"/>
      <c r="AH13" s="356"/>
      <c r="AI13" s="357"/>
      <c r="AJ13" s="358">
        <v>168.82</v>
      </c>
      <c r="AK13" s="356"/>
      <c r="AL13" s="357">
        <v>12</v>
      </c>
      <c r="AM13" s="358">
        <v>184.55</v>
      </c>
      <c r="AN13" s="356">
        <v>0</v>
      </c>
      <c r="AO13" s="357" t="s">
        <v>195</v>
      </c>
      <c r="AP13" s="358">
        <v>256.89</v>
      </c>
      <c r="AQ13" s="356">
        <v>0</v>
      </c>
      <c r="AR13" s="357">
        <v>9</v>
      </c>
      <c r="AS13" s="358">
        <v>299.88</v>
      </c>
      <c r="AT13" s="356">
        <v>0</v>
      </c>
      <c r="AU13" s="357">
        <v>7</v>
      </c>
      <c r="AV13" s="358">
        <v>357.55</v>
      </c>
      <c r="AW13" s="356">
        <v>0</v>
      </c>
      <c r="AX13" s="357">
        <v>6</v>
      </c>
      <c r="AY13" s="359">
        <v>0</v>
      </c>
      <c r="AZ13" s="360">
        <v>0</v>
      </c>
      <c r="BA13" s="290" t="s">
        <v>195</v>
      </c>
      <c r="BB13" s="358">
        <v>0</v>
      </c>
      <c r="BC13" s="356">
        <v>0</v>
      </c>
      <c r="BD13" s="357" t="s">
        <v>195</v>
      </c>
      <c r="BE13" s="358">
        <v>0</v>
      </c>
      <c r="BF13" s="356">
        <v>0</v>
      </c>
      <c r="BG13" s="357" t="s">
        <v>195</v>
      </c>
      <c r="BH13" s="358">
        <v>0</v>
      </c>
      <c r="BI13" s="356">
        <v>0</v>
      </c>
      <c r="BJ13" s="361" t="s">
        <v>195</v>
      </c>
      <c r="BK13" s="362"/>
      <c r="BL13" s="1005"/>
      <c r="BM13" s="1006"/>
      <c r="BN13" s="1005"/>
      <c r="BO13" s="1005"/>
      <c r="BP13" s="1006"/>
      <c r="BQ13" s="1005"/>
      <c r="BR13" s="1005"/>
      <c r="BS13" s="1006"/>
      <c r="BT13" s="1005"/>
      <c r="BU13" s="1005"/>
      <c r="BV13" s="1006"/>
      <c r="BW13" s="1005"/>
      <c r="BX13" s="1005"/>
      <c r="BY13" s="1006"/>
      <c r="BZ13" s="1005"/>
      <c r="CA13" s="1005"/>
      <c r="CB13" s="1006"/>
      <c r="CC13" s="1005"/>
      <c r="CD13" s="1005"/>
      <c r="CE13" s="291"/>
      <c r="CF13" s="1005"/>
      <c r="CG13" s="1005"/>
      <c r="CH13" s="1006"/>
      <c r="CI13" s="1005"/>
      <c r="CJ13" s="1005"/>
      <c r="CK13" s="1006"/>
      <c r="CL13" s="1005"/>
      <c r="CM13" s="1005"/>
      <c r="CN13" s="1006"/>
      <c r="CP13" s="1005"/>
      <c r="CQ13" s="1005"/>
      <c r="CR13" s="1006"/>
      <c r="CS13" s="1005"/>
      <c r="CT13" s="1005"/>
      <c r="CU13" s="1006"/>
      <c r="CV13" s="1005"/>
      <c r="CW13" s="1005"/>
      <c r="CX13" s="1006"/>
      <c r="CY13" s="1005"/>
      <c r="CZ13" s="1005"/>
      <c r="DA13" s="1006"/>
      <c r="DB13" s="1005"/>
      <c r="DC13" s="1005"/>
      <c r="DD13" s="1006"/>
      <c r="DE13" s="1005"/>
      <c r="DF13" s="1005"/>
      <c r="DG13" s="1006"/>
      <c r="DH13" s="1005"/>
      <c r="DI13" s="1005"/>
      <c r="DJ13" s="291"/>
      <c r="DK13" s="1005"/>
      <c r="DL13" s="1005"/>
      <c r="DM13" s="1006"/>
      <c r="DN13" s="1005"/>
      <c r="DO13" s="1005"/>
      <c r="DP13" s="1006"/>
      <c r="DQ13" s="1005"/>
      <c r="DR13" s="1005"/>
      <c r="DS13" s="1006"/>
    </row>
    <row r="14" spans="1:123" ht="13.5" customHeight="1" x14ac:dyDescent="0.25">
      <c r="A14" s="350">
        <v>32</v>
      </c>
      <c r="B14" s="351" t="str">
        <f t="shared" si="3"/>
        <v/>
      </c>
      <c r="C14" s="352" t="str">
        <f t="shared" si="3"/>
        <v/>
      </c>
      <c r="D14" s="282" t="str">
        <f t="shared" ref="D14:D40" si="19">IF(AI14=0," ",AI14)</f>
        <v xml:space="preserve"> </v>
      </c>
      <c r="E14" s="351">
        <f t="shared" si="4"/>
        <v>175.11</v>
      </c>
      <c r="F14" s="352" t="str">
        <f t="shared" si="4"/>
        <v/>
      </c>
      <c r="G14" s="282">
        <f t="shared" si="5"/>
        <v>12</v>
      </c>
      <c r="H14" s="351">
        <f t="shared" si="6"/>
        <v>190.84</v>
      </c>
      <c r="I14" s="352" t="str">
        <f t="shared" si="6"/>
        <v/>
      </c>
      <c r="J14" s="282">
        <f t="shared" si="7"/>
        <v>10</v>
      </c>
      <c r="K14" s="351">
        <f t="shared" si="8"/>
        <v>268.43</v>
      </c>
      <c r="L14" s="352" t="str">
        <f t="shared" si="8"/>
        <v/>
      </c>
      <c r="M14" s="282">
        <f t="shared" si="9"/>
        <v>8</v>
      </c>
      <c r="N14" s="351">
        <f t="shared" si="10"/>
        <v>314.56</v>
      </c>
      <c r="O14" s="352" t="str">
        <f t="shared" si="10"/>
        <v/>
      </c>
      <c r="P14" s="282">
        <f t="shared" si="11"/>
        <v>7</v>
      </c>
      <c r="Q14" s="351">
        <f t="shared" si="12"/>
        <v>374.33</v>
      </c>
      <c r="R14" s="352" t="str">
        <f t="shared" si="12"/>
        <v/>
      </c>
      <c r="S14" s="282">
        <f t="shared" si="13"/>
        <v>6</v>
      </c>
      <c r="T14" s="353" t="str">
        <f t="shared" si="14"/>
        <v/>
      </c>
      <c r="U14" s="354" t="str">
        <f t="shared" si="14"/>
        <v/>
      </c>
      <c r="V14" s="290" t="str">
        <f t="shared" si="15"/>
        <v xml:space="preserve"> </v>
      </c>
      <c r="W14" s="351" t="str">
        <f t="shared" si="0"/>
        <v/>
      </c>
      <c r="X14" s="352" t="str">
        <f t="shared" si="0"/>
        <v/>
      </c>
      <c r="Y14" s="282" t="str">
        <f t="shared" si="16"/>
        <v xml:space="preserve"> </v>
      </c>
      <c r="Z14" s="351" t="str">
        <f t="shared" si="1"/>
        <v/>
      </c>
      <c r="AA14" s="352" t="str">
        <f t="shared" si="1"/>
        <v/>
      </c>
      <c r="AB14" s="282" t="str">
        <f t="shared" si="17"/>
        <v xml:space="preserve"> </v>
      </c>
      <c r="AC14" s="351" t="str">
        <f t="shared" si="2"/>
        <v/>
      </c>
      <c r="AD14" s="352" t="str">
        <f t="shared" si="2"/>
        <v/>
      </c>
      <c r="AE14" s="282" t="str">
        <f t="shared" si="18"/>
        <v xml:space="preserve"> </v>
      </c>
      <c r="AF14" s="341"/>
      <c r="AG14" s="355"/>
      <c r="AH14" s="356"/>
      <c r="AI14" s="357"/>
      <c r="AJ14" s="358">
        <v>175.11</v>
      </c>
      <c r="AK14" s="356"/>
      <c r="AL14" s="357">
        <v>12</v>
      </c>
      <c r="AM14" s="358">
        <v>190.84</v>
      </c>
      <c r="AN14" s="356">
        <v>0</v>
      </c>
      <c r="AO14" s="357">
        <v>10</v>
      </c>
      <c r="AP14" s="358">
        <v>268.43</v>
      </c>
      <c r="AQ14" s="356">
        <v>0</v>
      </c>
      <c r="AR14" s="357">
        <v>8</v>
      </c>
      <c r="AS14" s="358">
        <v>314.56</v>
      </c>
      <c r="AT14" s="356">
        <v>0</v>
      </c>
      <c r="AU14" s="357">
        <v>7</v>
      </c>
      <c r="AV14" s="358">
        <v>374.33</v>
      </c>
      <c r="AW14" s="356">
        <v>0</v>
      </c>
      <c r="AX14" s="357">
        <v>6</v>
      </c>
      <c r="AY14" s="359">
        <v>0</v>
      </c>
      <c r="AZ14" s="360">
        <v>0</v>
      </c>
      <c r="BA14" s="290" t="s">
        <v>195</v>
      </c>
      <c r="BB14" s="358">
        <v>0</v>
      </c>
      <c r="BC14" s="356">
        <v>0</v>
      </c>
      <c r="BD14" s="357" t="s">
        <v>195</v>
      </c>
      <c r="BE14" s="358">
        <v>0</v>
      </c>
      <c r="BF14" s="356">
        <v>0</v>
      </c>
      <c r="BG14" s="357" t="s">
        <v>195</v>
      </c>
      <c r="BH14" s="358">
        <v>0</v>
      </c>
      <c r="BI14" s="356">
        <v>0</v>
      </c>
      <c r="BJ14" s="361" t="s">
        <v>195</v>
      </c>
      <c r="BK14" s="348"/>
      <c r="BL14" s="1005"/>
      <c r="BM14" s="1006"/>
      <c r="BN14" s="1005"/>
      <c r="BO14" s="1005"/>
      <c r="BP14" s="1006"/>
      <c r="BQ14" s="1005"/>
      <c r="BR14" s="1005"/>
      <c r="BS14" s="1006"/>
      <c r="BT14" s="1005"/>
      <c r="BU14" s="1005"/>
      <c r="BV14" s="1006"/>
      <c r="BW14" s="1005"/>
      <c r="BX14" s="1005"/>
      <c r="BY14" s="1006"/>
      <c r="BZ14" s="1005"/>
      <c r="CA14" s="1005"/>
      <c r="CB14" s="1006"/>
      <c r="CC14" s="1005"/>
      <c r="CD14" s="1005"/>
      <c r="CE14" s="291"/>
      <c r="CF14" s="1005"/>
      <c r="CG14" s="1005"/>
      <c r="CH14" s="1006"/>
      <c r="CI14" s="1005"/>
      <c r="CJ14" s="1005"/>
      <c r="CK14" s="1006"/>
      <c r="CL14" s="1005"/>
      <c r="CM14" s="1005"/>
      <c r="CN14" s="1006"/>
      <c r="CP14" s="1005"/>
      <c r="CQ14" s="1005"/>
      <c r="CR14" s="1006"/>
      <c r="CS14" s="1005"/>
      <c r="CT14" s="1005"/>
      <c r="CU14" s="1006"/>
      <c r="CV14" s="1005"/>
      <c r="CW14" s="1005"/>
      <c r="CX14" s="1006"/>
      <c r="CY14" s="1005"/>
      <c r="CZ14" s="1005"/>
      <c r="DA14" s="1006"/>
      <c r="DB14" s="1005"/>
      <c r="DC14" s="1005"/>
      <c r="DD14" s="1006"/>
      <c r="DE14" s="1005"/>
      <c r="DF14" s="1005"/>
      <c r="DG14" s="1006"/>
      <c r="DH14" s="1005"/>
      <c r="DI14" s="1005"/>
      <c r="DJ14" s="291"/>
      <c r="DK14" s="1005"/>
      <c r="DL14" s="1005"/>
      <c r="DM14" s="1006"/>
      <c r="DN14" s="1005"/>
      <c r="DO14" s="1005"/>
      <c r="DP14" s="1006"/>
      <c r="DQ14" s="1005"/>
      <c r="DR14" s="1005"/>
      <c r="DS14" s="1006"/>
    </row>
    <row r="15" spans="1:123" ht="14.1" customHeight="1" x14ac:dyDescent="0.25">
      <c r="A15" s="350">
        <v>35</v>
      </c>
      <c r="B15" s="351" t="str">
        <f t="shared" si="3"/>
        <v/>
      </c>
      <c r="C15" s="352" t="str">
        <f t="shared" si="3"/>
        <v/>
      </c>
      <c r="D15" s="282" t="str">
        <f t="shared" si="19"/>
        <v xml:space="preserve"> </v>
      </c>
      <c r="E15" s="351">
        <f t="shared" si="4"/>
        <v>183.49</v>
      </c>
      <c r="F15" s="352" t="str">
        <f t="shared" si="4"/>
        <v/>
      </c>
      <c r="G15" s="282">
        <f t="shared" si="5"/>
        <v>12</v>
      </c>
      <c r="H15" s="351">
        <f t="shared" si="6"/>
        <v>199.22</v>
      </c>
      <c r="I15" s="352">
        <f t="shared" si="6"/>
        <v>199.22</v>
      </c>
      <c r="J15" s="282">
        <f t="shared" si="7"/>
        <v>10</v>
      </c>
      <c r="K15" s="351">
        <f t="shared" si="8"/>
        <v>269.48</v>
      </c>
      <c r="L15" s="352">
        <f t="shared" si="8"/>
        <v>269.48</v>
      </c>
      <c r="M15" s="282">
        <f t="shared" si="9"/>
        <v>8</v>
      </c>
      <c r="N15" s="351">
        <f t="shared" si="10"/>
        <v>333.43</v>
      </c>
      <c r="O15" s="352">
        <f t="shared" si="10"/>
        <v>333.43</v>
      </c>
      <c r="P15" s="282">
        <f t="shared" si="11"/>
        <v>7</v>
      </c>
      <c r="Q15" s="351">
        <f t="shared" si="12"/>
        <v>405.79</v>
      </c>
      <c r="R15" s="352">
        <f t="shared" si="12"/>
        <v>405.79</v>
      </c>
      <c r="S15" s="282">
        <f t="shared" si="13"/>
        <v>6</v>
      </c>
      <c r="T15" s="353" t="str">
        <f t="shared" si="14"/>
        <v/>
      </c>
      <c r="U15" s="354">
        <f t="shared" si="14"/>
        <v>491.76</v>
      </c>
      <c r="V15" s="290">
        <f t="shared" si="15"/>
        <v>5</v>
      </c>
      <c r="W15" s="351" t="str">
        <f t="shared" si="0"/>
        <v/>
      </c>
      <c r="X15" s="352">
        <f t="shared" si="0"/>
        <v>571.45000000000005</v>
      </c>
      <c r="Y15" s="282">
        <f t="shared" si="16"/>
        <v>4</v>
      </c>
      <c r="Z15" s="351" t="str">
        <f t="shared" si="1"/>
        <v/>
      </c>
      <c r="AA15" s="352">
        <f t="shared" si="1"/>
        <v>685.74</v>
      </c>
      <c r="AB15" s="282">
        <f t="shared" si="17"/>
        <v>4</v>
      </c>
      <c r="AC15" s="351" t="str">
        <f t="shared" si="2"/>
        <v/>
      </c>
      <c r="AD15" s="352">
        <f>IF(BI15*(1-$AE$6)&lt;&gt;0,BI15*(1-$AE$6), "")</f>
        <v>789.55</v>
      </c>
      <c r="AE15" s="282">
        <f t="shared" si="18"/>
        <v>4</v>
      </c>
      <c r="AF15" s="341"/>
      <c r="AG15" s="355"/>
      <c r="AH15" s="356"/>
      <c r="AI15" s="357"/>
      <c r="AJ15" s="358">
        <v>183.49</v>
      </c>
      <c r="AK15" s="356"/>
      <c r="AL15" s="357">
        <v>12</v>
      </c>
      <c r="AM15" s="358">
        <v>199.22</v>
      </c>
      <c r="AN15" s="356">
        <v>199.22</v>
      </c>
      <c r="AO15" s="357">
        <v>10</v>
      </c>
      <c r="AP15" s="358">
        <v>269.48</v>
      </c>
      <c r="AQ15" s="356">
        <v>269.48</v>
      </c>
      <c r="AR15" s="357">
        <v>8</v>
      </c>
      <c r="AS15" s="358">
        <v>333.43</v>
      </c>
      <c r="AT15" s="356">
        <v>333.43</v>
      </c>
      <c r="AU15" s="357">
        <v>7</v>
      </c>
      <c r="AV15" s="358">
        <v>405.79</v>
      </c>
      <c r="AW15" s="356">
        <v>405.79</v>
      </c>
      <c r="AX15" s="357">
        <v>6</v>
      </c>
      <c r="AY15" s="359">
        <v>0</v>
      </c>
      <c r="AZ15" s="360">
        <v>491.76</v>
      </c>
      <c r="BA15" s="290">
        <v>5</v>
      </c>
      <c r="BB15" s="358">
        <v>0</v>
      </c>
      <c r="BC15" s="356">
        <v>571.45000000000005</v>
      </c>
      <c r="BD15" s="357">
        <v>4</v>
      </c>
      <c r="BE15" s="358">
        <v>0</v>
      </c>
      <c r="BF15" s="356">
        <v>685.74</v>
      </c>
      <c r="BG15" s="357">
        <v>4</v>
      </c>
      <c r="BH15" s="358">
        <v>0</v>
      </c>
      <c r="BI15" s="356">
        <v>789.55</v>
      </c>
      <c r="BJ15" s="361">
        <v>4</v>
      </c>
      <c r="BK15" s="362"/>
      <c r="BL15" s="1005"/>
      <c r="BM15" s="1006"/>
      <c r="BN15" s="1005"/>
      <c r="BO15" s="1005"/>
      <c r="BP15" s="1006"/>
      <c r="BQ15" s="1005"/>
      <c r="BR15" s="1005"/>
      <c r="BS15" s="1006"/>
      <c r="BT15" s="1005"/>
      <c r="BU15" s="1005"/>
      <c r="BV15" s="1006"/>
      <c r="BW15" s="1005"/>
      <c r="BX15" s="1005"/>
      <c r="BY15" s="1006"/>
      <c r="BZ15" s="1005"/>
      <c r="CA15" s="1005"/>
      <c r="CB15" s="1006"/>
      <c r="CC15" s="1005"/>
      <c r="CD15" s="1005"/>
      <c r="CE15" s="291"/>
      <c r="CF15" s="1005"/>
      <c r="CG15" s="1005"/>
      <c r="CH15" s="1006"/>
      <c r="CI15" s="1005"/>
      <c r="CJ15" s="1005"/>
      <c r="CK15" s="1006"/>
      <c r="CL15" s="1005"/>
      <c r="CM15" s="1005"/>
      <c r="CN15" s="1006"/>
      <c r="CP15" s="1005"/>
      <c r="CQ15" s="1005"/>
      <c r="CR15" s="1006"/>
      <c r="CS15" s="1005"/>
      <c r="CT15" s="1005"/>
      <c r="CU15" s="1006"/>
      <c r="CV15" s="1005"/>
      <c r="CW15" s="1005"/>
      <c r="CX15" s="1006"/>
      <c r="CY15" s="1005"/>
      <c r="CZ15" s="1005"/>
      <c r="DA15" s="1006"/>
      <c r="DB15" s="1005"/>
      <c r="DC15" s="1005"/>
      <c r="DD15" s="1006"/>
      <c r="DE15" s="1005"/>
      <c r="DF15" s="1005"/>
      <c r="DG15" s="1006"/>
      <c r="DH15" s="1005"/>
      <c r="DI15" s="1005"/>
      <c r="DJ15" s="291"/>
      <c r="DK15" s="1005"/>
      <c r="DL15" s="1005"/>
      <c r="DM15" s="1006"/>
      <c r="DN15" s="1005"/>
      <c r="DO15" s="1005"/>
      <c r="DP15" s="1006"/>
      <c r="DQ15" s="1005"/>
      <c r="DR15" s="1005"/>
      <c r="DS15" s="1006"/>
    </row>
    <row r="16" spans="1:123" ht="14.1" customHeight="1" x14ac:dyDescent="0.25">
      <c r="A16" s="350">
        <v>38</v>
      </c>
      <c r="B16" s="351" t="str">
        <f t="shared" si="3"/>
        <v/>
      </c>
      <c r="C16" s="352" t="str">
        <f t="shared" si="3"/>
        <v/>
      </c>
      <c r="D16" s="282" t="str">
        <f t="shared" si="19"/>
        <v xml:space="preserve"> </v>
      </c>
      <c r="E16" s="351">
        <f t="shared" si="4"/>
        <v>189.79</v>
      </c>
      <c r="F16" s="352" t="str">
        <f t="shared" si="4"/>
        <v/>
      </c>
      <c r="G16" s="282">
        <f t="shared" si="5"/>
        <v>10</v>
      </c>
      <c r="H16" s="351">
        <f t="shared" si="6"/>
        <v>207.61</v>
      </c>
      <c r="I16" s="352" t="str">
        <f t="shared" si="6"/>
        <v/>
      </c>
      <c r="J16" s="282">
        <f t="shared" si="7"/>
        <v>9</v>
      </c>
      <c r="K16" s="351">
        <f t="shared" si="8"/>
        <v>273.67</v>
      </c>
      <c r="L16" s="352" t="str">
        <f t="shared" si="8"/>
        <v/>
      </c>
      <c r="M16" s="282">
        <f t="shared" si="9"/>
        <v>8</v>
      </c>
      <c r="N16" s="351">
        <f t="shared" si="10"/>
        <v>365.94</v>
      </c>
      <c r="O16" s="352" t="str">
        <f t="shared" si="10"/>
        <v/>
      </c>
      <c r="P16" s="282">
        <f t="shared" si="11"/>
        <v>7</v>
      </c>
      <c r="Q16" s="351">
        <f t="shared" si="12"/>
        <v>437.25</v>
      </c>
      <c r="R16" s="352" t="str">
        <f t="shared" si="12"/>
        <v/>
      </c>
      <c r="S16" s="282">
        <f t="shared" si="13"/>
        <v>6</v>
      </c>
      <c r="T16" s="353" t="str">
        <f t="shared" si="14"/>
        <v/>
      </c>
      <c r="U16" s="354" t="str">
        <f t="shared" si="14"/>
        <v/>
      </c>
      <c r="V16" s="290" t="str">
        <f t="shared" si="15"/>
        <v xml:space="preserve"> </v>
      </c>
      <c r="W16" s="351" t="str">
        <f t="shared" si="0"/>
        <v/>
      </c>
      <c r="X16" s="352" t="str">
        <f t="shared" si="0"/>
        <v/>
      </c>
      <c r="Y16" s="282" t="str">
        <f t="shared" si="16"/>
        <v xml:space="preserve"> </v>
      </c>
      <c r="Z16" s="351" t="str">
        <f t="shared" si="1"/>
        <v/>
      </c>
      <c r="AA16" s="352" t="str">
        <f t="shared" si="1"/>
        <v/>
      </c>
      <c r="AB16" s="282" t="str">
        <f t="shared" si="17"/>
        <v xml:space="preserve"> </v>
      </c>
      <c r="AC16" s="351" t="str">
        <f t="shared" si="2"/>
        <v/>
      </c>
      <c r="AD16" s="352" t="str">
        <f t="shared" si="2"/>
        <v/>
      </c>
      <c r="AE16" s="282" t="str">
        <f t="shared" si="18"/>
        <v xml:space="preserve"> </v>
      </c>
      <c r="AF16" s="341"/>
      <c r="AG16" s="355"/>
      <c r="AH16" s="356"/>
      <c r="AI16" s="357"/>
      <c r="AJ16" s="358">
        <v>189.79</v>
      </c>
      <c r="AK16" s="356"/>
      <c r="AL16" s="357">
        <v>10</v>
      </c>
      <c r="AM16" s="358">
        <v>207.61</v>
      </c>
      <c r="AN16" s="356">
        <v>0</v>
      </c>
      <c r="AO16" s="357">
        <v>9</v>
      </c>
      <c r="AP16" s="358">
        <v>273.67</v>
      </c>
      <c r="AQ16" s="356">
        <v>0</v>
      </c>
      <c r="AR16" s="357">
        <v>8</v>
      </c>
      <c r="AS16" s="358">
        <v>365.94</v>
      </c>
      <c r="AT16" s="356">
        <v>0</v>
      </c>
      <c r="AU16" s="357">
        <v>7</v>
      </c>
      <c r="AV16" s="358">
        <v>437.25</v>
      </c>
      <c r="AW16" s="356">
        <v>0</v>
      </c>
      <c r="AX16" s="357">
        <v>6</v>
      </c>
      <c r="AY16" s="359">
        <v>0</v>
      </c>
      <c r="AZ16" s="360">
        <v>0</v>
      </c>
      <c r="BA16" s="290" t="s">
        <v>195</v>
      </c>
      <c r="BB16" s="358">
        <v>0</v>
      </c>
      <c r="BC16" s="356">
        <v>0</v>
      </c>
      <c r="BD16" s="357" t="s">
        <v>195</v>
      </c>
      <c r="BE16" s="358">
        <v>0</v>
      </c>
      <c r="BF16" s="356">
        <v>0</v>
      </c>
      <c r="BG16" s="357" t="s">
        <v>195</v>
      </c>
      <c r="BH16" s="358">
        <v>0</v>
      </c>
      <c r="BI16" s="356">
        <v>0</v>
      </c>
      <c r="BJ16" s="361" t="s">
        <v>195</v>
      </c>
      <c r="BK16" s="348"/>
      <c r="BL16" s="1005"/>
      <c r="BM16" s="1006"/>
      <c r="BN16" s="1005"/>
      <c r="BO16" s="1005"/>
      <c r="BP16" s="1006"/>
      <c r="BQ16" s="1005"/>
      <c r="BR16" s="1005"/>
      <c r="BS16" s="1006"/>
      <c r="BT16" s="1005"/>
      <c r="BU16" s="1005"/>
      <c r="BV16" s="1006"/>
      <c r="BW16" s="1005"/>
      <c r="BX16" s="1005"/>
      <c r="BY16" s="1006"/>
      <c r="BZ16" s="1005"/>
      <c r="CA16" s="1005"/>
      <c r="CB16" s="1006"/>
      <c r="CC16" s="1005"/>
      <c r="CD16" s="1005"/>
      <c r="CE16" s="291"/>
      <c r="CF16" s="1005"/>
      <c r="CG16" s="1005"/>
      <c r="CH16" s="1006"/>
      <c r="CI16" s="1005"/>
      <c r="CJ16" s="1005"/>
      <c r="CK16" s="1006"/>
      <c r="CL16" s="1005"/>
      <c r="CM16" s="1005"/>
      <c r="CN16" s="1006"/>
      <c r="CP16" s="1005"/>
      <c r="CQ16" s="1005"/>
      <c r="CR16" s="1006"/>
      <c r="CS16" s="1005"/>
      <c r="CT16" s="1005"/>
      <c r="CU16" s="1006"/>
      <c r="CV16" s="1005"/>
      <c r="CW16" s="1005"/>
      <c r="CX16" s="1006"/>
      <c r="CY16" s="1005"/>
      <c r="CZ16" s="1005"/>
      <c r="DA16" s="1006"/>
      <c r="DB16" s="1005"/>
      <c r="DC16" s="1005"/>
      <c r="DD16" s="1006"/>
      <c r="DE16" s="1005"/>
      <c r="DF16" s="1005"/>
      <c r="DG16" s="1006"/>
      <c r="DH16" s="1005"/>
      <c r="DI16" s="1005"/>
      <c r="DJ16" s="291"/>
      <c r="DK16" s="1005"/>
      <c r="DL16" s="1005"/>
      <c r="DM16" s="1006"/>
      <c r="DN16" s="1005"/>
      <c r="DO16" s="1005"/>
      <c r="DP16" s="1006"/>
      <c r="DQ16" s="1005"/>
      <c r="DR16" s="1005"/>
      <c r="DS16" s="1006"/>
    </row>
    <row r="17" spans="1:123" ht="14.1" customHeight="1" x14ac:dyDescent="0.25">
      <c r="A17" s="350">
        <v>42</v>
      </c>
      <c r="B17" s="351" t="str">
        <f t="shared" si="3"/>
        <v/>
      </c>
      <c r="C17" s="352" t="str">
        <f t="shared" si="3"/>
        <v/>
      </c>
      <c r="D17" s="282" t="str">
        <f t="shared" si="19"/>
        <v xml:space="preserve"> </v>
      </c>
      <c r="E17" s="351">
        <f t="shared" si="4"/>
        <v>193.98</v>
      </c>
      <c r="F17" s="352" t="str">
        <f t="shared" si="4"/>
        <v/>
      </c>
      <c r="G17" s="282">
        <f t="shared" si="5"/>
        <v>11</v>
      </c>
      <c r="H17" s="351">
        <f t="shared" si="6"/>
        <v>209.71</v>
      </c>
      <c r="I17" s="352">
        <f t="shared" si="6"/>
        <v>209.71</v>
      </c>
      <c r="J17" s="282">
        <f t="shared" si="7"/>
        <v>9</v>
      </c>
      <c r="K17" s="351">
        <f t="shared" si="8"/>
        <v>279.95999999999998</v>
      </c>
      <c r="L17" s="352">
        <f t="shared" si="8"/>
        <v>279.95999999999998</v>
      </c>
      <c r="M17" s="282">
        <f t="shared" si="9"/>
        <v>7</v>
      </c>
      <c r="N17" s="351">
        <f t="shared" si="10"/>
        <v>375.37</v>
      </c>
      <c r="O17" s="352">
        <f t="shared" si="10"/>
        <v>375.37</v>
      </c>
      <c r="P17" s="282">
        <f t="shared" si="11"/>
        <v>7</v>
      </c>
      <c r="Q17" s="351" t="str">
        <f t="shared" si="12"/>
        <v/>
      </c>
      <c r="R17" s="352">
        <f>IF(AW17*(1-$AE$6)&lt;&gt;0,AW17*(1-$AE$6), "")</f>
        <v>467.65</v>
      </c>
      <c r="S17" s="282">
        <f t="shared" si="13"/>
        <v>5</v>
      </c>
      <c r="T17" s="353" t="str">
        <f t="shared" si="14"/>
        <v/>
      </c>
      <c r="U17" s="354">
        <f t="shared" si="14"/>
        <v>555.73</v>
      </c>
      <c r="V17" s="290">
        <f t="shared" si="15"/>
        <v>5</v>
      </c>
      <c r="W17" s="351" t="str">
        <f t="shared" si="0"/>
        <v/>
      </c>
      <c r="X17" s="352">
        <f t="shared" si="0"/>
        <v>644.85</v>
      </c>
      <c r="Y17" s="282">
        <f t="shared" si="16"/>
        <v>4</v>
      </c>
      <c r="Z17" s="351" t="str">
        <f t="shared" si="1"/>
        <v/>
      </c>
      <c r="AA17" s="352">
        <f t="shared" si="1"/>
        <v>741.32</v>
      </c>
      <c r="AB17" s="282">
        <f t="shared" si="17"/>
        <v>4</v>
      </c>
      <c r="AC17" s="351" t="str">
        <f t="shared" si="2"/>
        <v/>
      </c>
      <c r="AD17" s="352">
        <f t="shared" si="2"/>
        <v>853.51</v>
      </c>
      <c r="AE17" s="282">
        <f t="shared" si="18"/>
        <v>3</v>
      </c>
      <c r="AF17" s="341"/>
      <c r="AG17" s="355"/>
      <c r="AH17" s="356"/>
      <c r="AI17" s="357"/>
      <c r="AJ17" s="358">
        <v>193.98</v>
      </c>
      <c r="AK17" s="356"/>
      <c r="AL17" s="357">
        <v>11</v>
      </c>
      <c r="AM17" s="358">
        <v>209.71</v>
      </c>
      <c r="AN17" s="356">
        <v>209.71</v>
      </c>
      <c r="AO17" s="357">
        <v>9</v>
      </c>
      <c r="AP17" s="358">
        <v>279.95999999999998</v>
      </c>
      <c r="AQ17" s="356">
        <v>279.95999999999998</v>
      </c>
      <c r="AR17" s="357">
        <v>7</v>
      </c>
      <c r="AS17" s="358">
        <v>375.37</v>
      </c>
      <c r="AT17" s="356">
        <v>375.37</v>
      </c>
      <c r="AU17" s="357">
        <v>7</v>
      </c>
      <c r="AV17" s="358">
        <v>0</v>
      </c>
      <c r="AW17" s="356">
        <v>467.65</v>
      </c>
      <c r="AX17" s="357">
        <v>5</v>
      </c>
      <c r="AY17" s="359">
        <v>0</v>
      </c>
      <c r="AZ17" s="360">
        <v>555.73</v>
      </c>
      <c r="BA17" s="290">
        <v>5</v>
      </c>
      <c r="BB17" s="358">
        <v>0</v>
      </c>
      <c r="BC17" s="356">
        <v>644.85</v>
      </c>
      <c r="BD17" s="357">
        <v>4</v>
      </c>
      <c r="BE17" s="358">
        <v>0</v>
      </c>
      <c r="BF17" s="356">
        <v>741.32</v>
      </c>
      <c r="BG17" s="357">
        <v>4</v>
      </c>
      <c r="BH17" s="358">
        <v>0</v>
      </c>
      <c r="BI17" s="356">
        <v>853.51</v>
      </c>
      <c r="BJ17" s="361">
        <v>3</v>
      </c>
      <c r="BK17" s="362"/>
      <c r="BL17" s="1005"/>
      <c r="BM17" s="1006"/>
      <c r="BN17" s="1005"/>
      <c r="BO17" s="1005"/>
      <c r="BP17" s="1006"/>
      <c r="BQ17" s="1005"/>
      <c r="BR17" s="1005"/>
      <c r="BS17" s="1006"/>
      <c r="BT17" s="1005"/>
      <c r="BU17" s="1005"/>
      <c r="BV17" s="1006"/>
      <c r="BW17" s="1005"/>
      <c r="BX17" s="1005"/>
      <c r="BY17" s="1006"/>
      <c r="BZ17" s="1005"/>
      <c r="CA17" s="1005"/>
      <c r="CB17" s="1006"/>
      <c r="CC17" s="1005"/>
      <c r="CD17" s="1005"/>
      <c r="CE17" s="291"/>
      <c r="CF17" s="1005"/>
      <c r="CG17" s="1005"/>
      <c r="CH17" s="1006"/>
      <c r="CI17" s="1005"/>
      <c r="CJ17" s="1005"/>
      <c r="CK17" s="1006"/>
      <c r="CL17" s="1005"/>
      <c r="CM17" s="1005"/>
      <c r="CN17" s="1006"/>
      <c r="CP17" s="1005"/>
      <c r="CQ17" s="1005"/>
      <c r="CR17" s="1006"/>
      <c r="CS17" s="1005"/>
      <c r="CT17" s="1005"/>
      <c r="CU17" s="1006"/>
      <c r="CV17" s="1005"/>
      <c r="CW17" s="1005"/>
      <c r="CX17" s="1006"/>
      <c r="CY17" s="1005"/>
      <c r="CZ17" s="1005"/>
      <c r="DA17" s="1006"/>
      <c r="DB17" s="1005"/>
      <c r="DC17" s="1005"/>
      <c r="DD17" s="1006"/>
      <c r="DE17" s="1005"/>
      <c r="DF17" s="1005"/>
      <c r="DG17" s="1006"/>
      <c r="DH17" s="1005"/>
      <c r="DI17" s="1005"/>
      <c r="DJ17" s="291"/>
      <c r="DK17" s="1005"/>
      <c r="DL17" s="1005"/>
      <c r="DM17" s="1006"/>
      <c r="DN17" s="1005"/>
      <c r="DO17" s="1005"/>
      <c r="DP17" s="1006"/>
      <c r="DQ17" s="1005"/>
      <c r="DR17" s="1005"/>
      <c r="DS17" s="1006"/>
    </row>
    <row r="18" spans="1:123" ht="14.1" customHeight="1" x14ac:dyDescent="0.25">
      <c r="A18" s="350">
        <v>45</v>
      </c>
      <c r="B18" s="351" t="str">
        <f t="shared" si="3"/>
        <v/>
      </c>
      <c r="C18" s="352" t="str">
        <f t="shared" si="3"/>
        <v/>
      </c>
      <c r="D18" s="282" t="str">
        <f t="shared" si="19"/>
        <v xml:space="preserve"> </v>
      </c>
      <c r="E18" s="351">
        <f t="shared" si="4"/>
        <v>197.12</v>
      </c>
      <c r="F18" s="352" t="str">
        <f t="shared" si="4"/>
        <v/>
      </c>
      <c r="G18" s="282">
        <f t="shared" si="5"/>
        <v>10</v>
      </c>
      <c r="H18" s="351">
        <f t="shared" si="6"/>
        <v>211.81</v>
      </c>
      <c r="I18" s="352" t="str">
        <f t="shared" si="6"/>
        <v/>
      </c>
      <c r="J18" s="282">
        <f t="shared" si="7"/>
        <v>9</v>
      </c>
      <c r="K18" s="351">
        <f t="shared" si="8"/>
        <v>285.20999999999998</v>
      </c>
      <c r="L18" s="352" t="str">
        <f t="shared" si="8"/>
        <v/>
      </c>
      <c r="M18" s="282">
        <f t="shared" si="9"/>
        <v>7</v>
      </c>
      <c r="N18" s="351">
        <f t="shared" si="10"/>
        <v>386.91</v>
      </c>
      <c r="O18" s="352" t="str">
        <f t="shared" si="10"/>
        <v/>
      </c>
      <c r="P18" s="282">
        <f t="shared" si="11"/>
        <v>7</v>
      </c>
      <c r="Q18" s="351" t="str">
        <f t="shared" si="12"/>
        <v/>
      </c>
      <c r="R18" s="352" t="str">
        <f t="shared" si="12"/>
        <v/>
      </c>
      <c r="S18" s="282" t="str">
        <f t="shared" si="13"/>
        <v xml:space="preserve"> </v>
      </c>
      <c r="T18" s="353" t="str">
        <f t="shared" si="14"/>
        <v/>
      </c>
      <c r="U18" s="354" t="str">
        <f t="shared" si="14"/>
        <v/>
      </c>
      <c r="V18" s="290" t="str">
        <f t="shared" si="15"/>
        <v xml:space="preserve"> </v>
      </c>
      <c r="W18" s="351" t="str">
        <f t="shared" si="0"/>
        <v/>
      </c>
      <c r="X18" s="352" t="str">
        <f t="shared" si="0"/>
        <v/>
      </c>
      <c r="Y18" s="282" t="str">
        <f t="shared" si="16"/>
        <v xml:space="preserve"> </v>
      </c>
      <c r="Z18" s="351" t="str">
        <f t="shared" si="1"/>
        <v/>
      </c>
      <c r="AA18" s="352" t="str">
        <f t="shared" si="1"/>
        <v/>
      </c>
      <c r="AB18" s="282" t="str">
        <f t="shared" si="17"/>
        <v xml:space="preserve"> </v>
      </c>
      <c r="AC18" s="351" t="str">
        <f t="shared" si="2"/>
        <v/>
      </c>
      <c r="AD18" s="352" t="str">
        <f t="shared" si="2"/>
        <v/>
      </c>
      <c r="AE18" s="282" t="str">
        <f t="shared" si="18"/>
        <v xml:space="preserve"> </v>
      </c>
      <c r="AF18" s="341"/>
      <c r="AG18" s="355"/>
      <c r="AH18" s="356"/>
      <c r="AI18" s="357"/>
      <c r="AJ18" s="358">
        <v>197.12</v>
      </c>
      <c r="AK18" s="356"/>
      <c r="AL18" s="357">
        <v>10</v>
      </c>
      <c r="AM18" s="358">
        <v>211.81</v>
      </c>
      <c r="AN18" s="356">
        <v>0</v>
      </c>
      <c r="AO18" s="357">
        <v>9</v>
      </c>
      <c r="AP18" s="358">
        <v>285.20999999999998</v>
      </c>
      <c r="AQ18" s="356">
        <v>0</v>
      </c>
      <c r="AR18" s="357">
        <v>7</v>
      </c>
      <c r="AS18" s="358">
        <v>386.91</v>
      </c>
      <c r="AT18" s="356">
        <v>0</v>
      </c>
      <c r="AU18" s="357">
        <v>7</v>
      </c>
      <c r="AV18" s="358">
        <v>0</v>
      </c>
      <c r="AW18" s="356">
        <v>0</v>
      </c>
      <c r="AX18" s="357" t="s">
        <v>195</v>
      </c>
      <c r="AY18" s="359">
        <v>0</v>
      </c>
      <c r="AZ18" s="360">
        <v>0</v>
      </c>
      <c r="BA18" s="290" t="s">
        <v>195</v>
      </c>
      <c r="BB18" s="358">
        <v>0</v>
      </c>
      <c r="BC18" s="356">
        <v>0</v>
      </c>
      <c r="BD18" s="357" t="s">
        <v>195</v>
      </c>
      <c r="BE18" s="358">
        <v>0</v>
      </c>
      <c r="BF18" s="356">
        <v>0</v>
      </c>
      <c r="BG18" s="357" t="s">
        <v>195</v>
      </c>
      <c r="BH18" s="358">
        <v>0</v>
      </c>
      <c r="BI18" s="356">
        <v>0</v>
      </c>
      <c r="BJ18" s="361" t="s">
        <v>195</v>
      </c>
      <c r="BK18" s="348"/>
      <c r="BL18" s="1005"/>
      <c r="BM18" s="1006"/>
      <c r="BN18" s="1005"/>
      <c r="BO18" s="1005"/>
      <c r="BP18" s="1006"/>
      <c r="BQ18" s="1005"/>
      <c r="BR18" s="1005"/>
      <c r="BS18" s="1006"/>
      <c r="BT18" s="1005"/>
      <c r="BU18" s="1005"/>
      <c r="BV18" s="1006"/>
      <c r="BW18" s="1005"/>
      <c r="BX18" s="1005"/>
      <c r="BY18" s="1006"/>
      <c r="BZ18" s="1005"/>
      <c r="CA18" s="1005"/>
      <c r="CB18" s="1006"/>
      <c r="CC18" s="1005"/>
      <c r="CD18" s="1005"/>
      <c r="CE18" s="291"/>
      <c r="CF18" s="1005"/>
      <c r="CG18" s="1005"/>
      <c r="CH18" s="1006"/>
      <c r="CI18" s="1005"/>
      <c r="CJ18" s="1005"/>
      <c r="CK18" s="1006"/>
      <c r="CL18" s="1005"/>
      <c r="CM18" s="1005"/>
      <c r="CN18" s="1006"/>
      <c r="CP18" s="1005"/>
      <c r="CQ18" s="1005"/>
      <c r="CR18" s="1006"/>
      <c r="CS18" s="1005"/>
      <c r="CT18" s="1005"/>
      <c r="CU18" s="1006"/>
      <c r="CV18" s="1005"/>
      <c r="CW18" s="1005"/>
      <c r="CX18" s="1006"/>
      <c r="CY18" s="1005"/>
      <c r="CZ18" s="1005"/>
      <c r="DA18" s="1006"/>
      <c r="DB18" s="1005"/>
      <c r="DC18" s="1005"/>
      <c r="DD18" s="1006"/>
      <c r="DE18" s="1005"/>
      <c r="DF18" s="1005"/>
      <c r="DG18" s="1006"/>
      <c r="DH18" s="1005"/>
      <c r="DI18" s="1005"/>
      <c r="DJ18" s="291"/>
      <c r="DK18" s="1005"/>
      <c r="DL18" s="1005"/>
      <c r="DM18" s="1006"/>
      <c r="DN18" s="1005"/>
      <c r="DO18" s="1005"/>
      <c r="DP18" s="1006"/>
      <c r="DQ18" s="1005"/>
      <c r="DR18" s="1005"/>
      <c r="DS18" s="1006"/>
    </row>
    <row r="19" spans="1:123" ht="14.1" customHeight="1" x14ac:dyDescent="0.25">
      <c r="A19" s="350">
        <v>48</v>
      </c>
      <c r="B19" s="351" t="str">
        <f t="shared" si="3"/>
        <v/>
      </c>
      <c r="C19" s="352">
        <f t="shared" si="3"/>
        <v>193.98</v>
      </c>
      <c r="D19" s="282">
        <f t="shared" si="19"/>
        <v>11</v>
      </c>
      <c r="E19" s="351">
        <f t="shared" si="4"/>
        <v>200.27</v>
      </c>
      <c r="F19" s="352" t="str">
        <f t="shared" si="4"/>
        <v/>
      </c>
      <c r="G19" s="282">
        <f t="shared" si="5"/>
        <v>10</v>
      </c>
      <c r="H19" s="351">
        <f t="shared" si="6"/>
        <v>214.95</v>
      </c>
      <c r="I19" s="352">
        <f t="shared" si="6"/>
        <v>214.95</v>
      </c>
      <c r="J19" s="282">
        <f t="shared" si="7"/>
        <v>9</v>
      </c>
      <c r="K19" s="351">
        <f t="shared" si="8"/>
        <v>287.3</v>
      </c>
      <c r="L19" s="352">
        <f t="shared" si="8"/>
        <v>287.3</v>
      </c>
      <c r="M19" s="282">
        <f t="shared" si="9"/>
        <v>7</v>
      </c>
      <c r="N19" s="351">
        <f t="shared" si="10"/>
        <v>390.06</v>
      </c>
      <c r="O19" s="352">
        <f t="shared" si="10"/>
        <v>390.06</v>
      </c>
      <c r="P19" s="282">
        <f t="shared" si="11"/>
        <v>6</v>
      </c>
      <c r="Q19" s="351" t="str">
        <f t="shared" si="12"/>
        <v/>
      </c>
      <c r="R19" s="352">
        <f t="shared" si="12"/>
        <v>502.25</v>
      </c>
      <c r="S19" s="282">
        <f t="shared" si="13"/>
        <v>5</v>
      </c>
      <c r="T19" s="353" t="str">
        <f t="shared" si="14"/>
        <v/>
      </c>
      <c r="U19" s="354">
        <f t="shared" si="14"/>
        <v>597.66999999999996</v>
      </c>
      <c r="V19" s="290">
        <f t="shared" si="15"/>
        <v>5</v>
      </c>
      <c r="W19" s="351" t="str">
        <f t="shared" si="0"/>
        <v/>
      </c>
      <c r="X19" s="352">
        <f t="shared" si="0"/>
        <v>694.14</v>
      </c>
      <c r="Y19" s="282">
        <f t="shared" si="16"/>
        <v>4</v>
      </c>
      <c r="Z19" s="351" t="str">
        <f t="shared" si="1"/>
        <v/>
      </c>
      <c r="AA19" s="352">
        <f t="shared" si="1"/>
        <v>796.89</v>
      </c>
      <c r="AB19" s="282">
        <f t="shared" si="17"/>
        <v>4</v>
      </c>
      <c r="AC19" s="351" t="str">
        <f t="shared" si="2"/>
        <v/>
      </c>
      <c r="AD19" s="352">
        <f t="shared" si="2"/>
        <v>918.52</v>
      </c>
      <c r="AE19" s="282">
        <f t="shared" si="18"/>
        <v>3</v>
      </c>
      <c r="AF19" s="341"/>
      <c r="AG19" s="355"/>
      <c r="AH19" s="356">
        <v>193.98</v>
      </c>
      <c r="AI19" s="357">
        <v>11</v>
      </c>
      <c r="AJ19" s="358">
        <v>200.27</v>
      </c>
      <c r="AK19" s="356"/>
      <c r="AL19" s="357">
        <v>10</v>
      </c>
      <c r="AM19" s="358">
        <v>214.95</v>
      </c>
      <c r="AN19" s="356">
        <v>214.95</v>
      </c>
      <c r="AO19" s="357">
        <v>9</v>
      </c>
      <c r="AP19" s="358">
        <v>287.3</v>
      </c>
      <c r="AQ19" s="356">
        <v>287.3</v>
      </c>
      <c r="AR19" s="357">
        <v>7</v>
      </c>
      <c r="AS19" s="358">
        <v>390.06</v>
      </c>
      <c r="AT19" s="356">
        <v>390.06</v>
      </c>
      <c r="AU19" s="357">
        <v>6</v>
      </c>
      <c r="AV19" s="358">
        <v>0</v>
      </c>
      <c r="AW19" s="356">
        <v>502.25</v>
      </c>
      <c r="AX19" s="357">
        <v>5</v>
      </c>
      <c r="AY19" s="359">
        <v>0</v>
      </c>
      <c r="AZ19" s="360">
        <v>597.66999999999996</v>
      </c>
      <c r="BA19" s="290">
        <v>5</v>
      </c>
      <c r="BB19" s="358">
        <v>0</v>
      </c>
      <c r="BC19" s="356">
        <v>694.14</v>
      </c>
      <c r="BD19" s="357">
        <v>4</v>
      </c>
      <c r="BE19" s="358">
        <v>0</v>
      </c>
      <c r="BF19" s="356">
        <v>796.89</v>
      </c>
      <c r="BG19" s="357">
        <v>4</v>
      </c>
      <c r="BH19" s="358">
        <v>0</v>
      </c>
      <c r="BI19" s="356">
        <v>918.52</v>
      </c>
      <c r="BJ19" s="361">
        <v>3</v>
      </c>
      <c r="BK19" s="362"/>
      <c r="BL19" s="1005"/>
      <c r="BM19" s="1006"/>
      <c r="BN19" s="1005"/>
      <c r="BO19" s="1005"/>
      <c r="BP19" s="1006"/>
      <c r="BQ19" s="1005"/>
      <c r="BR19" s="1005"/>
      <c r="BS19" s="1006"/>
      <c r="BT19" s="1005"/>
      <c r="BU19" s="1005"/>
      <c r="BV19" s="1006"/>
      <c r="BW19" s="1005"/>
      <c r="BX19" s="1005"/>
      <c r="BY19" s="1006"/>
      <c r="BZ19" s="1005"/>
      <c r="CA19" s="1005"/>
      <c r="CB19" s="1006"/>
      <c r="CC19" s="1005"/>
      <c r="CD19" s="1005"/>
      <c r="CE19" s="291"/>
      <c r="CF19" s="1005"/>
      <c r="CG19" s="1005"/>
      <c r="CH19" s="1006"/>
      <c r="CI19" s="1005"/>
      <c r="CJ19" s="1005"/>
      <c r="CK19" s="1006"/>
      <c r="CL19" s="1005"/>
      <c r="CM19" s="1005"/>
      <c r="CN19" s="1006"/>
      <c r="CP19" s="1005"/>
      <c r="CQ19" s="1005"/>
      <c r="CR19" s="1006"/>
      <c r="CS19" s="1005"/>
      <c r="CT19" s="1005"/>
      <c r="CU19" s="1006"/>
      <c r="CV19" s="1005"/>
      <c r="CW19" s="1005"/>
      <c r="CX19" s="1006"/>
      <c r="CY19" s="1005"/>
      <c r="CZ19" s="1005"/>
      <c r="DA19" s="1006"/>
      <c r="DB19" s="1005"/>
      <c r="DC19" s="1005"/>
      <c r="DD19" s="1006"/>
      <c r="DE19" s="1005"/>
      <c r="DF19" s="1005"/>
      <c r="DG19" s="1006"/>
      <c r="DH19" s="1005"/>
      <c r="DI19" s="1005"/>
      <c r="DJ19" s="291"/>
      <c r="DK19" s="1005"/>
      <c r="DL19" s="1005"/>
      <c r="DM19" s="1006"/>
      <c r="DN19" s="1005"/>
      <c r="DO19" s="1005"/>
      <c r="DP19" s="1006"/>
      <c r="DQ19" s="1005"/>
      <c r="DR19" s="1005"/>
      <c r="DS19" s="1006"/>
    </row>
    <row r="20" spans="1:123" ht="14.1" customHeight="1" x14ac:dyDescent="0.25">
      <c r="A20" s="350">
        <v>54</v>
      </c>
      <c r="B20" s="351" t="str">
        <f t="shared" si="3"/>
        <v/>
      </c>
      <c r="C20" s="352" t="str">
        <f t="shared" si="3"/>
        <v/>
      </c>
      <c r="D20" s="282" t="str">
        <f t="shared" si="19"/>
        <v xml:space="preserve"> </v>
      </c>
      <c r="E20" s="351">
        <f t="shared" si="4"/>
        <v>203.41</v>
      </c>
      <c r="F20" s="352" t="str">
        <f t="shared" si="4"/>
        <v/>
      </c>
      <c r="G20" s="282">
        <f t="shared" si="5"/>
        <v>9</v>
      </c>
      <c r="H20" s="351">
        <f t="shared" si="6"/>
        <v>219.14</v>
      </c>
      <c r="I20" s="352" t="str">
        <f t="shared" si="6"/>
        <v/>
      </c>
      <c r="J20" s="282">
        <f t="shared" si="7"/>
        <v>8</v>
      </c>
      <c r="K20" s="351">
        <f t="shared" si="8"/>
        <v>293.58999999999997</v>
      </c>
      <c r="L20" s="352" t="str">
        <f t="shared" si="8"/>
        <v/>
      </c>
      <c r="M20" s="282">
        <f t="shared" si="9"/>
        <v>7</v>
      </c>
      <c r="N20" s="351">
        <f t="shared" si="10"/>
        <v>396.34</v>
      </c>
      <c r="O20" s="352" t="str">
        <f t="shared" si="10"/>
        <v/>
      </c>
      <c r="P20" s="282">
        <f t="shared" si="11"/>
        <v>6</v>
      </c>
      <c r="Q20" s="351" t="str">
        <f t="shared" si="12"/>
        <v/>
      </c>
      <c r="R20" s="352" t="str">
        <f t="shared" si="12"/>
        <v/>
      </c>
      <c r="S20" s="282" t="str">
        <f t="shared" si="13"/>
        <v xml:space="preserve"> </v>
      </c>
      <c r="T20" s="353" t="str">
        <f t="shared" si="14"/>
        <v/>
      </c>
      <c r="U20" s="354" t="str">
        <f t="shared" si="14"/>
        <v/>
      </c>
      <c r="V20" s="290" t="str">
        <f t="shared" si="15"/>
        <v xml:space="preserve"> </v>
      </c>
      <c r="W20" s="351" t="str">
        <f t="shared" si="0"/>
        <v/>
      </c>
      <c r="X20" s="352" t="str">
        <f t="shared" si="0"/>
        <v/>
      </c>
      <c r="Y20" s="282" t="str">
        <f t="shared" si="16"/>
        <v xml:space="preserve"> </v>
      </c>
      <c r="Z20" s="351" t="str">
        <f t="shared" si="1"/>
        <v/>
      </c>
      <c r="AA20" s="352" t="str">
        <f t="shared" si="1"/>
        <v/>
      </c>
      <c r="AB20" s="282" t="str">
        <f t="shared" si="17"/>
        <v xml:space="preserve"> </v>
      </c>
      <c r="AC20" s="351" t="str">
        <f t="shared" si="2"/>
        <v/>
      </c>
      <c r="AD20" s="352" t="str">
        <f t="shared" si="2"/>
        <v/>
      </c>
      <c r="AE20" s="282" t="str">
        <f t="shared" si="18"/>
        <v xml:space="preserve"> </v>
      </c>
      <c r="AF20" s="341"/>
      <c r="AG20" s="355"/>
      <c r="AH20" s="356"/>
      <c r="AI20" s="357"/>
      <c r="AJ20" s="358">
        <v>203.41</v>
      </c>
      <c r="AK20" s="356"/>
      <c r="AL20" s="357">
        <v>9</v>
      </c>
      <c r="AM20" s="358">
        <v>219.14</v>
      </c>
      <c r="AN20" s="356">
        <v>0</v>
      </c>
      <c r="AO20" s="357">
        <v>8</v>
      </c>
      <c r="AP20" s="358">
        <v>293.58999999999997</v>
      </c>
      <c r="AQ20" s="356">
        <v>0</v>
      </c>
      <c r="AR20" s="357">
        <v>7</v>
      </c>
      <c r="AS20" s="358">
        <v>396.34</v>
      </c>
      <c r="AT20" s="356">
        <v>0</v>
      </c>
      <c r="AU20" s="357">
        <v>6</v>
      </c>
      <c r="AV20" s="358">
        <v>0</v>
      </c>
      <c r="AW20" s="356">
        <v>0</v>
      </c>
      <c r="AX20" s="357" t="s">
        <v>195</v>
      </c>
      <c r="AY20" s="359">
        <v>0</v>
      </c>
      <c r="AZ20" s="360">
        <v>0</v>
      </c>
      <c r="BA20" s="290" t="s">
        <v>195</v>
      </c>
      <c r="BB20" s="358">
        <v>0</v>
      </c>
      <c r="BC20" s="356">
        <v>0</v>
      </c>
      <c r="BD20" s="357" t="s">
        <v>195</v>
      </c>
      <c r="BE20" s="358">
        <v>0</v>
      </c>
      <c r="BF20" s="356">
        <v>0</v>
      </c>
      <c r="BG20" s="357" t="s">
        <v>195</v>
      </c>
      <c r="BH20" s="358">
        <v>0</v>
      </c>
      <c r="BI20" s="356">
        <v>0</v>
      </c>
      <c r="BJ20" s="361" t="s">
        <v>195</v>
      </c>
      <c r="BK20" s="348"/>
      <c r="BL20" s="1005"/>
      <c r="BM20" s="1006"/>
      <c r="BN20" s="1005"/>
      <c r="BO20" s="1005"/>
      <c r="BP20" s="1006"/>
      <c r="BQ20" s="1005"/>
      <c r="BR20" s="1005"/>
      <c r="BS20" s="1006"/>
      <c r="BT20" s="1005"/>
      <c r="BU20" s="1005"/>
      <c r="BV20" s="1006"/>
      <c r="BW20" s="1005"/>
      <c r="BX20" s="1005"/>
      <c r="BY20" s="1006"/>
      <c r="BZ20" s="1005"/>
      <c r="CA20" s="1005"/>
      <c r="CB20" s="1006"/>
      <c r="CC20" s="1005"/>
      <c r="CD20" s="1005"/>
      <c r="CE20" s="291"/>
      <c r="CF20" s="1005"/>
      <c r="CG20" s="1005"/>
      <c r="CH20" s="1006"/>
      <c r="CI20" s="1005"/>
      <c r="CJ20" s="1005"/>
      <c r="CK20" s="1006"/>
      <c r="CL20" s="1005"/>
      <c r="CM20" s="1005"/>
      <c r="CN20" s="1006"/>
      <c r="CP20" s="1005"/>
      <c r="CQ20" s="1005"/>
      <c r="CR20" s="1006"/>
      <c r="CS20" s="1005"/>
      <c r="CT20" s="1005"/>
      <c r="CU20" s="1006"/>
      <c r="CV20" s="1005"/>
      <c r="CW20" s="1005"/>
      <c r="CX20" s="1006"/>
      <c r="CY20" s="1005"/>
      <c r="CZ20" s="1005"/>
      <c r="DA20" s="1006"/>
      <c r="DB20" s="1005"/>
      <c r="DC20" s="1005"/>
      <c r="DD20" s="1006"/>
      <c r="DE20" s="1005"/>
      <c r="DF20" s="1005"/>
      <c r="DG20" s="1006"/>
      <c r="DH20" s="1005"/>
      <c r="DI20" s="1005"/>
      <c r="DJ20" s="291"/>
      <c r="DK20" s="1005"/>
      <c r="DL20" s="1005"/>
      <c r="DM20" s="1006"/>
      <c r="DN20" s="1005"/>
      <c r="DO20" s="1005"/>
      <c r="DP20" s="1006"/>
      <c r="DQ20" s="1005"/>
      <c r="DR20" s="1005"/>
      <c r="DS20" s="1006"/>
    </row>
    <row r="21" spans="1:123" ht="14.1" customHeight="1" x14ac:dyDescent="0.25">
      <c r="A21" s="350">
        <v>57</v>
      </c>
      <c r="B21" s="351" t="str">
        <f t="shared" si="3"/>
        <v/>
      </c>
      <c r="C21" s="352" t="str">
        <f t="shared" si="3"/>
        <v/>
      </c>
      <c r="D21" s="282" t="str">
        <f t="shared" si="19"/>
        <v xml:space="preserve"> </v>
      </c>
      <c r="E21" s="351">
        <f t="shared" si="4"/>
        <v>207.61</v>
      </c>
      <c r="F21" s="352" t="str">
        <f t="shared" si="4"/>
        <v/>
      </c>
      <c r="G21" s="282">
        <f t="shared" si="5"/>
        <v>9</v>
      </c>
      <c r="H21" s="351">
        <f t="shared" si="6"/>
        <v>221.24</v>
      </c>
      <c r="I21" s="352">
        <f t="shared" si="6"/>
        <v>221.24</v>
      </c>
      <c r="J21" s="282">
        <f t="shared" si="7"/>
        <v>8</v>
      </c>
      <c r="K21" s="351">
        <f t="shared" si="8"/>
        <v>312.45999999999998</v>
      </c>
      <c r="L21" s="352">
        <f t="shared" si="8"/>
        <v>312.45999999999998</v>
      </c>
      <c r="M21" s="282">
        <f t="shared" si="9"/>
        <v>7</v>
      </c>
      <c r="N21" s="351">
        <f t="shared" si="10"/>
        <v>400.55</v>
      </c>
      <c r="O21" s="352">
        <f t="shared" si="10"/>
        <v>400.55</v>
      </c>
      <c r="P21" s="282">
        <f t="shared" si="11"/>
        <v>6</v>
      </c>
      <c r="Q21" s="351">
        <f t="shared" si="12"/>
        <v>537.9</v>
      </c>
      <c r="R21" s="352">
        <f t="shared" si="12"/>
        <v>537.9</v>
      </c>
      <c r="S21" s="282">
        <f t="shared" si="13"/>
        <v>5</v>
      </c>
      <c r="T21" s="353">
        <f t="shared" si="14"/>
        <v>638.55999999999995</v>
      </c>
      <c r="U21" s="354">
        <f>IF(AZ21*(1-$AE$6)&lt;&gt;0,AZ21*(1-$AE$6), "")</f>
        <v>638.55999999999995</v>
      </c>
      <c r="V21" s="290">
        <f t="shared" si="15"/>
        <v>5</v>
      </c>
      <c r="W21" s="351">
        <f t="shared" si="0"/>
        <v>737.12</v>
      </c>
      <c r="X21" s="352">
        <f t="shared" si="0"/>
        <v>737.12</v>
      </c>
      <c r="Y21" s="282">
        <f t="shared" si="16"/>
        <v>4</v>
      </c>
      <c r="Z21" s="351" t="str">
        <f t="shared" si="1"/>
        <v/>
      </c>
      <c r="AA21" s="352">
        <f t="shared" si="1"/>
        <v>848.27</v>
      </c>
      <c r="AB21" s="282">
        <f t="shared" si="17"/>
        <v>3</v>
      </c>
      <c r="AC21" s="351" t="str">
        <f t="shared" si="2"/>
        <v/>
      </c>
      <c r="AD21" s="352">
        <f t="shared" si="2"/>
        <v>975.14</v>
      </c>
      <c r="AE21" s="282">
        <f t="shared" si="18"/>
        <v>3</v>
      </c>
      <c r="AF21" s="341"/>
      <c r="AG21" s="355"/>
      <c r="AH21" s="356"/>
      <c r="AI21" s="357"/>
      <c r="AJ21" s="358">
        <v>207.61</v>
      </c>
      <c r="AK21" s="356"/>
      <c r="AL21" s="357">
        <v>9</v>
      </c>
      <c r="AM21" s="358">
        <v>221.24</v>
      </c>
      <c r="AN21" s="356">
        <v>221.24</v>
      </c>
      <c r="AO21" s="357">
        <v>8</v>
      </c>
      <c r="AP21" s="358">
        <v>312.45999999999998</v>
      </c>
      <c r="AQ21" s="356">
        <v>312.45999999999998</v>
      </c>
      <c r="AR21" s="357">
        <v>7</v>
      </c>
      <c r="AS21" s="358">
        <v>400.55</v>
      </c>
      <c r="AT21" s="356">
        <v>400.55</v>
      </c>
      <c r="AU21" s="357">
        <v>6</v>
      </c>
      <c r="AV21" s="358">
        <v>537.9</v>
      </c>
      <c r="AW21" s="356">
        <v>537.9</v>
      </c>
      <c r="AX21" s="357">
        <v>5</v>
      </c>
      <c r="AY21" s="359">
        <v>638.55999999999995</v>
      </c>
      <c r="AZ21" s="360">
        <v>638.55999999999995</v>
      </c>
      <c r="BA21" s="290">
        <v>5</v>
      </c>
      <c r="BB21" s="358">
        <v>737.12</v>
      </c>
      <c r="BC21" s="356">
        <v>737.12</v>
      </c>
      <c r="BD21" s="357">
        <v>4</v>
      </c>
      <c r="BE21" s="358">
        <v>0</v>
      </c>
      <c r="BF21" s="356">
        <v>848.27</v>
      </c>
      <c r="BG21" s="357">
        <v>3</v>
      </c>
      <c r="BH21" s="358">
        <v>0</v>
      </c>
      <c r="BI21" s="356">
        <v>975.14</v>
      </c>
      <c r="BJ21" s="361">
        <v>3</v>
      </c>
      <c r="BK21" s="348"/>
      <c r="BL21" s="1005"/>
      <c r="BM21" s="1006"/>
      <c r="BN21" s="1005"/>
      <c r="BO21" s="1005"/>
      <c r="BP21" s="1006"/>
      <c r="BQ21" s="1005"/>
      <c r="BR21" s="1005"/>
      <c r="BS21" s="1006"/>
      <c r="BT21" s="1005"/>
      <c r="BU21" s="1005"/>
      <c r="BV21" s="1006"/>
      <c r="BW21" s="1005"/>
      <c r="BX21" s="1005"/>
      <c r="BY21" s="1006"/>
      <c r="BZ21" s="1005"/>
      <c r="CA21" s="1005"/>
      <c r="CB21" s="1006"/>
      <c r="CC21" s="1005"/>
      <c r="CD21" s="1005"/>
      <c r="CE21" s="291"/>
      <c r="CF21" s="1005"/>
      <c r="CG21" s="1005"/>
      <c r="CH21" s="1006"/>
      <c r="CI21" s="1005"/>
      <c r="CJ21" s="1005"/>
      <c r="CK21" s="1006"/>
      <c r="CL21" s="1005"/>
      <c r="CM21" s="1005"/>
      <c r="CN21" s="1006"/>
      <c r="CP21" s="1005"/>
      <c r="CQ21" s="1005"/>
      <c r="CR21" s="1006"/>
      <c r="CS21" s="1005"/>
      <c r="CT21" s="1005"/>
      <c r="CU21" s="1006"/>
      <c r="CV21" s="1005"/>
      <c r="CW21" s="1005"/>
      <c r="CX21" s="1006"/>
      <c r="CY21" s="1005"/>
      <c r="CZ21" s="1005"/>
      <c r="DA21" s="1006"/>
      <c r="DB21" s="1005"/>
      <c r="DC21" s="1005"/>
      <c r="DD21" s="1006"/>
      <c r="DE21" s="1005"/>
      <c r="DF21" s="1005"/>
      <c r="DG21" s="1006"/>
      <c r="DH21" s="1005"/>
      <c r="DI21" s="1005"/>
      <c r="DJ21" s="291"/>
      <c r="DK21" s="1005"/>
      <c r="DL21" s="1005"/>
      <c r="DM21" s="1006"/>
      <c r="DN21" s="1005"/>
      <c r="DO21" s="1005"/>
      <c r="DP21" s="1006"/>
      <c r="DQ21" s="1005"/>
      <c r="DR21" s="1005"/>
      <c r="DS21" s="1006"/>
    </row>
    <row r="22" spans="1:123" ht="14.1" customHeight="1" x14ac:dyDescent="0.25">
      <c r="A22" s="350">
        <v>60</v>
      </c>
      <c r="B22" s="351" t="str">
        <f t="shared" si="3"/>
        <v/>
      </c>
      <c r="C22" s="352">
        <f t="shared" si="3"/>
        <v>205.52</v>
      </c>
      <c r="D22" s="282">
        <f t="shared" si="19"/>
        <v>10</v>
      </c>
      <c r="E22" s="351">
        <f t="shared" si="4"/>
        <v>210.76</v>
      </c>
      <c r="F22" s="352" t="str">
        <f t="shared" si="4"/>
        <v/>
      </c>
      <c r="G22" s="282">
        <f t="shared" si="5"/>
        <v>9</v>
      </c>
      <c r="H22" s="351">
        <f t="shared" si="6"/>
        <v>223.33</v>
      </c>
      <c r="I22" s="352">
        <f t="shared" si="6"/>
        <v>223.33</v>
      </c>
      <c r="J22" s="282">
        <f t="shared" si="7"/>
        <v>8</v>
      </c>
      <c r="K22" s="351">
        <f t="shared" si="8"/>
        <v>317.7</v>
      </c>
      <c r="L22" s="352">
        <f t="shared" si="8"/>
        <v>317.7</v>
      </c>
      <c r="M22" s="282">
        <f t="shared" si="9"/>
        <v>7</v>
      </c>
      <c r="N22" s="1050">
        <f t="shared" si="10"/>
        <v>418.37</v>
      </c>
      <c r="O22" s="363">
        <f t="shared" si="10"/>
        <v>418.37</v>
      </c>
      <c r="P22" s="282">
        <f t="shared" si="11"/>
        <v>6</v>
      </c>
      <c r="Q22" s="351">
        <f t="shared" si="12"/>
        <v>544.19000000000005</v>
      </c>
      <c r="R22" s="352">
        <f t="shared" si="12"/>
        <v>544.19000000000005</v>
      </c>
      <c r="S22" s="282">
        <f t="shared" si="13"/>
        <v>5</v>
      </c>
      <c r="T22" s="353">
        <f t="shared" si="14"/>
        <v>645.9</v>
      </c>
      <c r="U22" s="354">
        <f t="shared" si="14"/>
        <v>645.9</v>
      </c>
      <c r="V22" s="290">
        <f t="shared" si="15"/>
        <v>4</v>
      </c>
      <c r="W22" s="351">
        <f t="shared" si="0"/>
        <v>746.56</v>
      </c>
      <c r="X22" s="352">
        <f t="shared" si="0"/>
        <v>746.56</v>
      </c>
      <c r="Y22" s="282">
        <f t="shared" si="16"/>
        <v>4</v>
      </c>
      <c r="Z22" s="351" t="str">
        <f t="shared" si="1"/>
        <v/>
      </c>
      <c r="AA22" s="352">
        <f t="shared" si="1"/>
        <v>858.75</v>
      </c>
      <c r="AB22" s="282">
        <f t="shared" si="17"/>
        <v>3</v>
      </c>
      <c r="AC22" s="351" t="str">
        <f t="shared" si="2"/>
        <v/>
      </c>
      <c r="AD22" s="352">
        <f t="shared" si="2"/>
        <v>987.73</v>
      </c>
      <c r="AE22" s="282">
        <f t="shared" si="18"/>
        <v>3</v>
      </c>
      <c r="AF22" s="341"/>
      <c r="AG22" s="355"/>
      <c r="AH22" s="356">
        <v>205.52</v>
      </c>
      <c r="AI22" s="357">
        <v>10</v>
      </c>
      <c r="AJ22" s="358">
        <v>210.76</v>
      </c>
      <c r="AK22" s="356"/>
      <c r="AL22" s="357">
        <v>9</v>
      </c>
      <c r="AM22" s="358">
        <v>223.33</v>
      </c>
      <c r="AN22" s="356">
        <v>223.33</v>
      </c>
      <c r="AO22" s="357">
        <v>8</v>
      </c>
      <c r="AP22" s="358">
        <v>317.7</v>
      </c>
      <c r="AQ22" s="356">
        <v>317.7</v>
      </c>
      <c r="AR22" s="357">
        <v>7</v>
      </c>
      <c r="AS22" s="358">
        <v>418.37</v>
      </c>
      <c r="AT22" s="358">
        <v>418.37</v>
      </c>
      <c r="AU22" s="357">
        <v>6</v>
      </c>
      <c r="AV22" s="358">
        <v>544.19000000000005</v>
      </c>
      <c r="AW22" s="356">
        <v>544.19000000000005</v>
      </c>
      <c r="AX22" s="357">
        <v>5</v>
      </c>
      <c r="AY22" s="359">
        <v>645.9</v>
      </c>
      <c r="AZ22" s="360">
        <v>645.9</v>
      </c>
      <c r="BA22" s="290">
        <v>4</v>
      </c>
      <c r="BB22" s="358">
        <v>746.56</v>
      </c>
      <c r="BC22" s="356">
        <v>746.56</v>
      </c>
      <c r="BD22" s="357">
        <v>4</v>
      </c>
      <c r="BE22" s="358">
        <v>0</v>
      </c>
      <c r="BF22" s="356">
        <v>858.75</v>
      </c>
      <c r="BG22" s="357">
        <v>3</v>
      </c>
      <c r="BH22" s="358">
        <v>0</v>
      </c>
      <c r="BI22" s="356">
        <v>987.73</v>
      </c>
      <c r="BJ22" s="361">
        <v>3</v>
      </c>
      <c r="BK22" s="362"/>
      <c r="BL22" s="1005"/>
      <c r="BM22" s="1006"/>
      <c r="BN22" s="1005"/>
      <c r="BO22" s="1005"/>
      <c r="BP22" s="1006"/>
      <c r="BQ22" s="1005"/>
      <c r="BR22" s="1005"/>
      <c r="BS22" s="1006"/>
      <c r="BT22" s="1005"/>
      <c r="BU22" s="1005"/>
      <c r="BV22" s="1006"/>
      <c r="BW22" s="1005"/>
      <c r="BX22" s="1005"/>
      <c r="BY22" s="1006"/>
      <c r="BZ22" s="1005"/>
      <c r="CA22" s="1005"/>
      <c r="CB22" s="1006"/>
      <c r="CC22" s="1005"/>
      <c r="CD22" s="1005"/>
      <c r="CE22" s="291"/>
      <c r="CF22" s="1005"/>
      <c r="CG22" s="1005"/>
      <c r="CH22" s="1006"/>
      <c r="CI22" s="1005"/>
      <c r="CJ22" s="1005"/>
      <c r="CK22" s="1006"/>
      <c r="CL22" s="1005"/>
      <c r="CM22" s="1005"/>
      <c r="CN22" s="1006"/>
      <c r="CP22" s="1005"/>
      <c r="CQ22" s="1005"/>
      <c r="CR22" s="1006"/>
      <c r="CS22" s="1005"/>
      <c r="CT22" s="1005"/>
      <c r="CU22" s="1006"/>
      <c r="CV22" s="1005"/>
      <c r="CW22" s="1005"/>
      <c r="CX22" s="1006"/>
      <c r="CY22" s="1005"/>
      <c r="CZ22" s="1005"/>
      <c r="DA22" s="1006"/>
      <c r="DB22" s="1005"/>
      <c r="DC22" s="1005"/>
      <c r="DD22" s="1006"/>
      <c r="DE22" s="1005"/>
      <c r="DF22" s="1005"/>
      <c r="DG22" s="1006"/>
      <c r="DH22" s="1005"/>
      <c r="DI22" s="1005"/>
      <c r="DJ22" s="291"/>
      <c r="DK22" s="1005"/>
      <c r="DL22" s="1005"/>
      <c r="DM22" s="1006"/>
      <c r="DN22" s="1005"/>
      <c r="DO22" s="1005"/>
      <c r="DP22" s="1006"/>
      <c r="DQ22" s="1005"/>
      <c r="DR22" s="1005"/>
      <c r="DS22" s="1006"/>
    </row>
    <row r="23" spans="1:123" ht="14.1" customHeight="1" x14ac:dyDescent="0.25">
      <c r="A23" s="350">
        <v>64</v>
      </c>
      <c r="B23" s="351" t="str">
        <f t="shared" si="3"/>
        <v/>
      </c>
      <c r="C23" s="352" t="str">
        <f t="shared" si="3"/>
        <v/>
      </c>
      <c r="D23" s="282" t="str">
        <f t="shared" si="19"/>
        <v xml:space="preserve"> </v>
      </c>
      <c r="E23" s="351">
        <f t="shared" si="4"/>
        <v>214.95</v>
      </c>
      <c r="F23" s="352" t="str">
        <f t="shared" si="4"/>
        <v/>
      </c>
      <c r="G23" s="282">
        <f t="shared" si="5"/>
        <v>8</v>
      </c>
      <c r="H23" s="351">
        <f t="shared" si="6"/>
        <v>231.73</v>
      </c>
      <c r="I23" s="352" t="str">
        <f t="shared" si="6"/>
        <v/>
      </c>
      <c r="J23" s="282">
        <f t="shared" si="7"/>
        <v>7</v>
      </c>
      <c r="K23" s="351">
        <f t="shared" si="8"/>
        <v>330.29</v>
      </c>
      <c r="L23" s="352" t="str">
        <f t="shared" si="8"/>
        <v/>
      </c>
      <c r="M23" s="282">
        <f t="shared" si="9"/>
        <v>7</v>
      </c>
      <c r="N23" s="351" t="str">
        <f t="shared" si="10"/>
        <v/>
      </c>
      <c r="O23" s="352" t="str">
        <f t="shared" si="10"/>
        <v/>
      </c>
      <c r="P23" s="282" t="str">
        <f t="shared" si="11"/>
        <v xml:space="preserve"> </v>
      </c>
      <c r="Q23" s="351" t="str">
        <f t="shared" si="12"/>
        <v/>
      </c>
      <c r="R23" s="352" t="str">
        <f t="shared" si="12"/>
        <v/>
      </c>
      <c r="S23" s="282" t="str">
        <f t="shared" si="13"/>
        <v xml:space="preserve"> </v>
      </c>
      <c r="T23" s="353" t="str">
        <f t="shared" si="14"/>
        <v/>
      </c>
      <c r="U23" s="354" t="str">
        <f t="shared" si="14"/>
        <v/>
      </c>
      <c r="V23" s="290" t="str">
        <f t="shared" si="15"/>
        <v xml:space="preserve"> </v>
      </c>
      <c r="W23" s="351" t="str">
        <f t="shared" si="0"/>
        <v/>
      </c>
      <c r="X23" s="352" t="str">
        <f t="shared" si="0"/>
        <v/>
      </c>
      <c r="Y23" s="282" t="str">
        <f t="shared" si="16"/>
        <v xml:space="preserve"> </v>
      </c>
      <c r="Z23" s="351" t="str">
        <f t="shared" si="1"/>
        <v/>
      </c>
      <c r="AA23" s="352" t="str">
        <f t="shared" si="1"/>
        <v/>
      </c>
      <c r="AB23" s="282" t="str">
        <f t="shared" si="17"/>
        <v xml:space="preserve"> </v>
      </c>
      <c r="AC23" s="351" t="str">
        <f t="shared" si="2"/>
        <v/>
      </c>
      <c r="AD23" s="352" t="str">
        <f t="shared" si="2"/>
        <v/>
      </c>
      <c r="AE23" s="282" t="str">
        <f t="shared" si="18"/>
        <v xml:space="preserve"> </v>
      </c>
      <c r="AF23" s="341"/>
      <c r="AG23" s="355"/>
      <c r="AH23" s="356"/>
      <c r="AI23" s="357"/>
      <c r="AJ23" s="358">
        <v>214.95</v>
      </c>
      <c r="AK23" s="356"/>
      <c r="AL23" s="357">
        <v>8</v>
      </c>
      <c r="AM23" s="358">
        <v>231.73</v>
      </c>
      <c r="AN23" s="356">
        <v>0</v>
      </c>
      <c r="AO23" s="357">
        <v>7</v>
      </c>
      <c r="AP23" s="358">
        <v>330.29</v>
      </c>
      <c r="AQ23" s="356">
        <v>0</v>
      </c>
      <c r="AR23" s="357">
        <v>7</v>
      </c>
      <c r="AS23" s="358">
        <v>0</v>
      </c>
      <c r="AT23" s="356">
        <v>0</v>
      </c>
      <c r="AU23" s="357" t="s">
        <v>195</v>
      </c>
      <c r="AV23" s="358">
        <v>0</v>
      </c>
      <c r="AW23" s="356">
        <v>0</v>
      </c>
      <c r="AX23" s="357" t="s">
        <v>195</v>
      </c>
      <c r="AY23" s="359">
        <v>0</v>
      </c>
      <c r="AZ23" s="360">
        <v>0</v>
      </c>
      <c r="BA23" s="290" t="s">
        <v>195</v>
      </c>
      <c r="BB23" s="358">
        <v>0</v>
      </c>
      <c r="BC23" s="356">
        <v>0</v>
      </c>
      <c r="BD23" s="357" t="s">
        <v>195</v>
      </c>
      <c r="BE23" s="358">
        <v>0</v>
      </c>
      <c r="BF23" s="356">
        <v>0</v>
      </c>
      <c r="BG23" s="357" t="s">
        <v>195</v>
      </c>
      <c r="BH23" s="358">
        <v>0</v>
      </c>
      <c r="BI23" s="356">
        <v>0</v>
      </c>
      <c r="BJ23" s="361" t="s">
        <v>195</v>
      </c>
      <c r="BK23" s="348"/>
      <c r="BL23" s="1005"/>
      <c r="BM23" s="1006"/>
      <c r="BN23" s="1005"/>
      <c r="BO23" s="1005"/>
      <c r="BP23" s="1006"/>
      <c r="BQ23" s="1005"/>
      <c r="BR23" s="1005"/>
      <c r="BS23" s="1006"/>
      <c r="BT23" s="1005"/>
      <c r="BU23" s="1005"/>
      <c r="BV23" s="1006"/>
      <c r="BW23" s="1005"/>
      <c r="BX23" s="1005"/>
      <c r="BY23" s="1006"/>
      <c r="BZ23" s="1005"/>
      <c r="CA23" s="1005"/>
      <c r="CB23" s="1006"/>
      <c r="CC23" s="1005"/>
      <c r="CD23" s="1005"/>
      <c r="CE23" s="291"/>
      <c r="CF23" s="1005"/>
      <c r="CG23" s="1005"/>
      <c r="CH23" s="1006"/>
      <c r="CI23" s="1005"/>
      <c r="CJ23" s="1005"/>
      <c r="CK23" s="1006"/>
      <c r="CL23" s="1005"/>
      <c r="CM23" s="1005"/>
      <c r="CN23" s="1006"/>
      <c r="CP23" s="1005"/>
      <c r="CQ23" s="1005"/>
      <c r="CR23" s="1006"/>
      <c r="CS23" s="1005"/>
      <c r="CT23" s="1005"/>
      <c r="CU23" s="1006"/>
      <c r="CV23" s="1005"/>
      <c r="CW23" s="1005"/>
      <c r="CX23" s="1006"/>
      <c r="CY23" s="1005"/>
      <c r="CZ23" s="1005"/>
      <c r="DA23" s="1006"/>
      <c r="DB23" s="1005"/>
      <c r="DC23" s="1005"/>
      <c r="DD23" s="1006"/>
      <c r="DE23" s="1005"/>
      <c r="DF23" s="1005"/>
      <c r="DG23" s="1006"/>
      <c r="DH23" s="1005"/>
      <c r="DI23" s="1005"/>
      <c r="DJ23" s="291"/>
      <c r="DK23" s="1005"/>
      <c r="DL23" s="1005"/>
      <c r="DM23" s="1006"/>
      <c r="DN23" s="1005"/>
      <c r="DO23" s="1005"/>
      <c r="DP23" s="1006"/>
      <c r="DQ23" s="1005"/>
      <c r="DR23" s="1005"/>
      <c r="DS23" s="1006"/>
    </row>
    <row r="24" spans="1:123" ht="14.1" customHeight="1" x14ac:dyDescent="0.25">
      <c r="A24" s="350">
        <v>70</v>
      </c>
      <c r="B24" s="351" t="str">
        <f t="shared" si="3"/>
        <v/>
      </c>
      <c r="C24" s="352" t="str">
        <f t="shared" si="3"/>
        <v/>
      </c>
      <c r="D24" s="282" t="str">
        <f t="shared" si="19"/>
        <v xml:space="preserve"> </v>
      </c>
      <c r="E24" s="351" t="str">
        <f t="shared" si="4"/>
        <v/>
      </c>
      <c r="F24" s="352" t="str">
        <f t="shared" si="4"/>
        <v/>
      </c>
      <c r="G24" s="282" t="str">
        <f t="shared" si="5"/>
        <v xml:space="preserve"> </v>
      </c>
      <c r="H24" s="351" t="str">
        <f t="shared" si="6"/>
        <v/>
      </c>
      <c r="I24" s="352">
        <f t="shared" si="6"/>
        <v>246.41</v>
      </c>
      <c r="J24" s="282">
        <f t="shared" si="7"/>
        <v>7</v>
      </c>
      <c r="K24" s="351">
        <f t="shared" si="8"/>
        <v>373.28</v>
      </c>
      <c r="L24" s="352">
        <f t="shared" si="8"/>
        <v>373.28</v>
      </c>
      <c r="M24" s="282">
        <f t="shared" si="9"/>
        <v>6</v>
      </c>
      <c r="N24" s="351">
        <f t="shared" si="10"/>
        <v>460.31</v>
      </c>
      <c r="O24" s="352">
        <f t="shared" si="10"/>
        <v>460.31</v>
      </c>
      <c r="P24" s="282">
        <f t="shared" si="11"/>
        <v>5</v>
      </c>
      <c r="Q24" s="351">
        <f t="shared" si="12"/>
        <v>574.6</v>
      </c>
      <c r="R24" s="352">
        <f t="shared" si="12"/>
        <v>574.6</v>
      </c>
      <c r="S24" s="282">
        <f t="shared" si="13"/>
        <v>5</v>
      </c>
      <c r="T24" s="353">
        <f t="shared" si="14"/>
        <v>675.26</v>
      </c>
      <c r="U24" s="354">
        <f t="shared" si="14"/>
        <v>675.26</v>
      </c>
      <c r="V24" s="290">
        <f t="shared" si="15"/>
        <v>4</v>
      </c>
      <c r="W24" s="351">
        <f t="shared" si="0"/>
        <v>773.82</v>
      </c>
      <c r="X24" s="352">
        <f t="shared" si="0"/>
        <v>773.82</v>
      </c>
      <c r="Y24" s="282">
        <f t="shared" si="16"/>
        <v>4</v>
      </c>
      <c r="Z24" s="351" t="str">
        <f t="shared" si="1"/>
        <v/>
      </c>
      <c r="AA24" s="352">
        <f t="shared" si="1"/>
        <v>890.21</v>
      </c>
      <c r="AB24" s="282">
        <f t="shared" si="17"/>
        <v>3</v>
      </c>
      <c r="AC24" s="351" t="str">
        <f t="shared" si="2"/>
        <v/>
      </c>
      <c r="AD24" s="352">
        <f t="shared" si="2"/>
        <v>1023.38</v>
      </c>
      <c r="AE24" s="282">
        <f t="shared" si="18"/>
        <v>3</v>
      </c>
      <c r="AF24" s="341"/>
      <c r="AG24" s="355"/>
      <c r="AH24" s="356"/>
      <c r="AI24" s="357"/>
      <c r="AJ24" s="358">
        <v>0</v>
      </c>
      <c r="AK24" s="356"/>
      <c r="AL24" s="357"/>
      <c r="AM24" s="358">
        <v>0</v>
      </c>
      <c r="AN24" s="356">
        <v>246.41</v>
      </c>
      <c r="AO24" s="357">
        <v>7</v>
      </c>
      <c r="AP24" s="358">
        <v>373.28</v>
      </c>
      <c r="AQ24" s="356">
        <v>373.28</v>
      </c>
      <c r="AR24" s="357">
        <v>6</v>
      </c>
      <c r="AS24" s="358">
        <v>460.31</v>
      </c>
      <c r="AT24" s="356">
        <v>460.31</v>
      </c>
      <c r="AU24" s="357">
        <v>5</v>
      </c>
      <c r="AV24" s="358">
        <v>574.6</v>
      </c>
      <c r="AW24" s="356">
        <v>574.6</v>
      </c>
      <c r="AX24" s="357">
        <v>5</v>
      </c>
      <c r="AY24" s="359">
        <v>675.26</v>
      </c>
      <c r="AZ24" s="360">
        <v>675.26</v>
      </c>
      <c r="BA24" s="290">
        <v>4</v>
      </c>
      <c r="BB24" s="358">
        <v>773.82</v>
      </c>
      <c r="BC24" s="356">
        <v>773.82</v>
      </c>
      <c r="BD24" s="357">
        <v>4</v>
      </c>
      <c r="BE24" s="358">
        <v>0</v>
      </c>
      <c r="BF24" s="356">
        <v>890.21</v>
      </c>
      <c r="BG24" s="357">
        <v>3</v>
      </c>
      <c r="BH24" s="358">
        <v>0</v>
      </c>
      <c r="BI24" s="356">
        <v>1023.38</v>
      </c>
      <c r="BJ24" s="361">
        <v>3</v>
      </c>
      <c r="BK24" s="348"/>
      <c r="BL24" s="1005"/>
      <c r="BM24" s="1006"/>
      <c r="BN24" s="1005"/>
      <c r="BO24" s="1005"/>
      <c r="BP24" s="1006"/>
      <c r="BQ24" s="1005"/>
      <c r="BR24" s="1005"/>
      <c r="BS24" s="1006"/>
      <c r="BT24" s="1005"/>
      <c r="BU24" s="1005"/>
      <c r="BV24" s="1006"/>
      <c r="BW24" s="1005"/>
      <c r="BX24" s="1005"/>
      <c r="BY24" s="1006"/>
      <c r="BZ24" s="1005"/>
      <c r="CA24" s="1005"/>
      <c r="CB24" s="1006"/>
      <c r="CC24" s="1005"/>
      <c r="CD24" s="1005"/>
      <c r="CE24" s="291"/>
      <c r="CF24" s="1005"/>
      <c r="CG24" s="1005"/>
      <c r="CH24" s="1006"/>
      <c r="CI24" s="1005"/>
      <c r="CJ24" s="1005"/>
      <c r="CK24" s="1006"/>
      <c r="CL24" s="1005"/>
      <c r="CM24" s="1005"/>
      <c r="CN24" s="1006"/>
      <c r="CP24" s="1005"/>
      <c r="CQ24" s="1005"/>
      <c r="CR24" s="1006"/>
      <c r="CS24" s="1005"/>
      <c r="CT24" s="1005"/>
      <c r="CU24" s="1006"/>
      <c r="CV24" s="1005"/>
      <c r="CW24" s="1005"/>
      <c r="CX24" s="1006"/>
      <c r="CY24" s="1005"/>
      <c r="CZ24" s="1005"/>
      <c r="DA24" s="1006"/>
      <c r="DB24" s="1005"/>
      <c r="DC24" s="1005"/>
      <c r="DD24" s="1006"/>
      <c r="DE24" s="1005"/>
      <c r="DF24" s="1005"/>
      <c r="DG24" s="1006"/>
      <c r="DH24" s="1005"/>
      <c r="DI24" s="1005"/>
      <c r="DJ24" s="291"/>
      <c r="DK24" s="1005"/>
      <c r="DL24" s="1005"/>
      <c r="DM24" s="1006"/>
      <c r="DN24" s="1005"/>
      <c r="DO24" s="1005"/>
      <c r="DP24" s="1006"/>
      <c r="DQ24" s="1005"/>
      <c r="DR24" s="1005"/>
      <c r="DS24" s="1006"/>
    </row>
    <row r="25" spans="1:123" ht="14.1" customHeight="1" x14ac:dyDescent="0.25">
      <c r="A25" s="350">
        <v>76</v>
      </c>
      <c r="B25" s="351" t="str">
        <f t="shared" si="3"/>
        <v/>
      </c>
      <c r="C25" s="352">
        <f t="shared" si="3"/>
        <v>226.49</v>
      </c>
      <c r="D25" s="282">
        <f t="shared" si="19"/>
        <v>8</v>
      </c>
      <c r="E25" s="351">
        <f t="shared" si="4"/>
        <v>239.06</v>
      </c>
      <c r="F25" s="352" t="str">
        <f t="shared" si="4"/>
        <v/>
      </c>
      <c r="G25" s="282">
        <f t="shared" si="5"/>
        <v>7</v>
      </c>
      <c r="H25" s="351">
        <f t="shared" si="6"/>
        <v>255.84</v>
      </c>
      <c r="I25" s="352">
        <f t="shared" si="6"/>
        <v>255.84</v>
      </c>
      <c r="J25" s="282">
        <f t="shared" si="7"/>
        <v>6</v>
      </c>
      <c r="K25" s="351">
        <f t="shared" si="8"/>
        <v>380.62</v>
      </c>
      <c r="L25" s="352">
        <f t="shared" si="8"/>
        <v>380.62</v>
      </c>
      <c r="M25" s="282">
        <f t="shared" si="9"/>
        <v>6</v>
      </c>
      <c r="N25" s="351">
        <f t="shared" si="10"/>
        <v>474.98</v>
      </c>
      <c r="O25" s="352">
        <f t="shared" si="10"/>
        <v>474.98</v>
      </c>
      <c r="P25" s="282">
        <f t="shared" si="11"/>
        <v>5</v>
      </c>
      <c r="Q25" s="351">
        <f t="shared" si="12"/>
        <v>588.23</v>
      </c>
      <c r="R25" s="352">
        <f t="shared" si="12"/>
        <v>588.23</v>
      </c>
      <c r="S25" s="282">
        <f t="shared" si="13"/>
        <v>4</v>
      </c>
      <c r="T25" s="353">
        <f t="shared" si="14"/>
        <v>687.84</v>
      </c>
      <c r="U25" s="354">
        <f t="shared" si="14"/>
        <v>687.84</v>
      </c>
      <c r="V25" s="290">
        <f t="shared" si="15"/>
        <v>4</v>
      </c>
      <c r="W25" s="351">
        <f t="shared" ref="W25:X40" si="20">IF(BB25*(1-$AE$6)&lt;&gt;0,BB25*(1-$AE$6), "")</f>
        <v>788.51</v>
      </c>
      <c r="X25" s="352">
        <f t="shared" si="20"/>
        <v>788.51</v>
      </c>
      <c r="Y25" s="282">
        <f t="shared" si="16"/>
        <v>3</v>
      </c>
      <c r="Z25" s="351" t="str">
        <f t="shared" ref="Z25:AA40" si="21">IF(BE25*(1-$AE$6)&lt;&gt;0,BE25*(1-$AE$6), "")</f>
        <v/>
      </c>
      <c r="AA25" s="352">
        <f t="shared" si="21"/>
        <v>906.99</v>
      </c>
      <c r="AB25" s="282">
        <f t="shared" si="17"/>
        <v>3</v>
      </c>
      <c r="AC25" s="351" t="str">
        <f t="shared" ref="AC25:AD40" si="22">IF(BH25*(1-$AE$6)&lt;&gt;0,BH25*(1-$AE$6), "")</f>
        <v/>
      </c>
      <c r="AD25" s="352">
        <f t="shared" si="22"/>
        <v>1043.3</v>
      </c>
      <c r="AE25" s="282">
        <f t="shared" si="18"/>
        <v>3</v>
      </c>
      <c r="AF25" s="341"/>
      <c r="AG25" s="355"/>
      <c r="AH25" s="356">
        <v>226.49</v>
      </c>
      <c r="AI25" s="357">
        <v>8</v>
      </c>
      <c r="AJ25" s="358">
        <v>239.06</v>
      </c>
      <c r="AK25" s="356"/>
      <c r="AL25" s="357">
        <v>7</v>
      </c>
      <c r="AM25" s="358">
        <v>255.84</v>
      </c>
      <c r="AN25" s="356">
        <v>255.84</v>
      </c>
      <c r="AO25" s="357">
        <v>6</v>
      </c>
      <c r="AP25" s="358">
        <v>380.62</v>
      </c>
      <c r="AQ25" s="356">
        <v>380.62</v>
      </c>
      <c r="AR25" s="357">
        <v>6</v>
      </c>
      <c r="AS25" s="358">
        <v>474.98</v>
      </c>
      <c r="AT25" s="356">
        <v>474.98</v>
      </c>
      <c r="AU25" s="357">
        <v>5</v>
      </c>
      <c r="AV25" s="358">
        <v>588.23</v>
      </c>
      <c r="AW25" s="356">
        <v>588.23</v>
      </c>
      <c r="AX25" s="357">
        <v>4</v>
      </c>
      <c r="AY25" s="359">
        <v>687.84</v>
      </c>
      <c r="AZ25" s="360">
        <v>687.84</v>
      </c>
      <c r="BA25" s="290">
        <v>4</v>
      </c>
      <c r="BB25" s="358">
        <v>788.51</v>
      </c>
      <c r="BC25" s="356">
        <v>788.51</v>
      </c>
      <c r="BD25" s="357">
        <v>3</v>
      </c>
      <c r="BE25" s="358">
        <v>0</v>
      </c>
      <c r="BF25" s="356">
        <v>906.99</v>
      </c>
      <c r="BG25" s="357">
        <v>3</v>
      </c>
      <c r="BH25" s="358">
        <v>0</v>
      </c>
      <c r="BI25" s="356">
        <v>1043.3</v>
      </c>
      <c r="BJ25" s="361">
        <v>3</v>
      </c>
      <c r="BK25" s="348"/>
      <c r="BL25" s="1005"/>
      <c r="BM25" s="1006"/>
      <c r="BN25" s="1005"/>
      <c r="BO25" s="1005"/>
      <c r="BP25" s="1006"/>
      <c r="BQ25" s="1005"/>
      <c r="BR25" s="1005"/>
      <c r="BS25" s="1006"/>
      <c r="BT25" s="1005"/>
      <c r="BU25" s="1005"/>
      <c r="BV25" s="1006"/>
      <c r="BW25" s="1005"/>
      <c r="BX25" s="1005"/>
      <c r="BY25" s="1006"/>
      <c r="BZ25" s="1005"/>
      <c r="CA25" s="1005"/>
      <c r="CB25" s="1006"/>
      <c r="CC25" s="1005"/>
      <c r="CD25" s="1005"/>
      <c r="CE25" s="291"/>
      <c r="CF25" s="1005"/>
      <c r="CG25" s="1005"/>
      <c r="CH25" s="1006"/>
      <c r="CI25" s="1005"/>
      <c r="CJ25" s="1005"/>
      <c r="CK25" s="1006"/>
      <c r="CL25" s="1005"/>
      <c r="CM25" s="1005"/>
      <c r="CN25" s="1006"/>
      <c r="CP25" s="1005"/>
      <c r="CQ25" s="1005"/>
      <c r="CR25" s="1006"/>
      <c r="CS25" s="1005"/>
      <c r="CT25" s="1005"/>
      <c r="CU25" s="1006"/>
      <c r="CV25" s="1005"/>
      <c r="CW25" s="1005"/>
      <c r="CX25" s="1006"/>
      <c r="CY25" s="1005"/>
      <c r="CZ25" s="1005"/>
      <c r="DA25" s="1006"/>
      <c r="DB25" s="1005"/>
      <c r="DC25" s="1005"/>
      <c r="DD25" s="1006"/>
      <c r="DE25" s="1005"/>
      <c r="DF25" s="1005"/>
      <c r="DG25" s="1006"/>
      <c r="DH25" s="1005"/>
      <c r="DI25" s="1005"/>
      <c r="DJ25" s="291"/>
      <c r="DK25" s="1005"/>
      <c r="DL25" s="1005"/>
      <c r="DM25" s="1006"/>
      <c r="DN25" s="1005"/>
      <c r="DO25" s="1005"/>
      <c r="DP25" s="1006"/>
      <c r="DQ25" s="1005"/>
      <c r="DR25" s="1005"/>
      <c r="DS25" s="1006"/>
    </row>
    <row r="26" spans="1:123" ht="14.1" customHeight="1" x14ac:dyDescent="0.25">
      <c r="A26" s="350">
        <v>83</v>
      </c>
      <c r="B26" s="351" t="str">
        <f t="shared" si="3"/>
        <v/>
      </c>
      <c r="C26" s="352" t="str">
        <f t="shared" si="3"/>
        <v/>
      </c>
      <c r="D26" s="282" t="str">
        <f t="shared" si="19"/>
        <v xml:space="preserve"> </v>
      </c>
      <c r="E26" s="351" t="str">
        <f t="shared" si="4"/>
        <v/>
      </c>
      <c r="F26" s="352" t="str">
        <f t="shared" si="4"/>
        <v/>
      </c>
      <c r="G26" s="282" t="str">
        <f t="shared" si="5"/>
        <v xml:space="preserve"> </v>
      </c>
      <c r="H26" s="351" t="str">
        <f t="shared" si="6"/>
        <v/>
      </c>
      <c r="I26" s="352">
        <f t="shared" si="6"/>
        <v>273.67</v>
      </c>
      <c r="J26" s="282">
        <f t="shared" si="7"/>
        <v>6</v>
      </c>
      <c r="K26" s="351" t="str">
        <f t="shared" si="8"/>
        <v/>
      </c>
      <c r="L26" s="352">
        <f t="shared" si="8"/>
        <v>386.91</v>
      </c>
      <c r="M26" s="282">
        <f t="shared" si="9"/>
        <v>5</v>
      </c>
      <c r="N26" s="351" t="str">
        <f t="shared" si="10"/>
        <v/>
      </c>
      <c r="O26" s="352">
        <f t="shared" si="10"/>
        <v>487.57</v>
      </c>
      <c r="P26" s="282">
        <f t="shared" si="11"/>
        <v>5</v>
      </c>
      <c r="Q26" s="351" t="str">
        <f t="shared" si="12"/>
        <v/>
      </c>
      <c r="R26" s="352">
        <f t="shared" si="12"/>
        <v>595.57000000000005</v>
      </c>
      <c r="S26" s="282">
        <f t="shared" si="13"/>
        <v>4</v>
      </c>
      <c r="T26" s="353" t="str">
        <f t="shared" si="14"/>
        <v/>
      </c>
      <c r="U26" s="354">
        <f t="shared" si="14"/>
        <v>694.14</v>
      </c>
      <c r="V26" s="290">
        <f t="shared" si="15"/>
        <v>4</v>
      </c>
      <c r="W26" s="351" t="str">
        <f t="shared" si="20"/>
        <v/>
      </c>
      <c r="X26" s="352">
        <f t="shared" si="20"/>
        <v>795.84</v>
      </c>
      <c r="Y26" s="282">
        <f t="shared" si="16"/>
        <v>3</v>
      </c>
      <c r="Z26" s="351" t="str">
        <f t="shared" si="21"/>
        <v/>
      </c>
      <c r="AA26" s="352">
        <f t="shared" si="21"/>
        <v>929.01</v>
      </c>
      <c r="AB26" s="282">
        <f t="shared" si="17"/>
        <v>3</v>
      </c>
      <c r="AC26" s="351" t="str">
        <f t="shared" si="22"/>
        <v/>
      </c>
      <c r="AD26" s="352">
        <f t="shared" si="22"/>
        <v>1052.73</v>
      </c>
      <c r="AE26" s="282">
        <f t="shared" si="18"/>
        <v>3</v>
      </c>
      <c r="AF26" s="341"/>
      <c r="AG26" s="355"/>
      <c r="AH26" s="356"/>
      <c r="AI26" s="357"/>
      <c r="AJ26" s="358">
        <v>0</v>
      </c>
      <c r="AK26" s="356"/>
      <c r="AL26" s="357"/>
      <c r="AM26" s="358">
        <v>0</v>
      </c>
      <c r="AN26" s="356">
        <v>273.67</v>
      </c>
      <c r="AO26" s="357">
        <v>6</v>
      </c>
      <c r="AP26" s="358">
        <v>0</v>
      </c>
      <c r="AQ26" s="356">
        <v>386.91</v>
      </c>
      <c r="AR26" s="357">
        <v>5</v>
      </c>
      <c r="AS26" s="358">
        <v>0</v>
      </c>
      <c r="AT26" s="356">
        <v>487.57</v>
      </c>
      <c r="AU26" s="357">
        <v>5</v>
      </c>
      <c r="AV26" s="358">
        <v>0</v>
      </c>
      <c r="AW26" s="356">
        <v>595.57000000000005</v>
      </c>
      <c r="AX26" s="357">
        <v>4</v>
      </c>
      <c r="AY26" s="359">
        <v>0</v>
      </c>
      <c r="AZ26" s="360">
        <v>694.14</v>
      </c>
      <c r="BA26" s="290">
        <v>4</v>
      </c>
      <c r="BB26" s="358">
        <v>0</v>
      </c>
      <c r="BC26" s="356">
        <v>795.84</v>
      </c>
      <c r="BD26" s="357">
        <v>3</v>
      </c>
      <c r="BE26" s="358">
        <v>0</v>
      </c>
      <c r="BF26" s="356">
        <v>929.01</v>
      </c>
      <c r="BG26" s="357">
        <v>3</v>
      </c>
      <c r="BH26" s="358">
        <v>0</v>
      </c>
      <c r="BI26" s="356">
        <v>1052.73</v>
      </c>
      <c r="BJ26" s="361">
        <v>3</v>
      </c>
      <c r="BK26" s="348"/>
      <c r="BL26" s="1005"/>
      <c r="BM26" s="1006"/>
      <c r="BN26" s="1005"/>
      <c r="BO26" s="1005"/>
      <c r="BP26" s="1006"/>
      <c r="BQ26" s="1005"/>
      <c r="BR26" s="1005"/>
      <c r="BS26" s="1006"/>
      <c r="BT26" s="1005"/>
      <c r="BU26" s="1005"/>
      <c r="BV26" s="1006"/>
      <c r="BW26" s="1005"/>
      <c r="BX26" s="1005"/>
      <c r="BY26" s="1006"/>
      <c r="BZ26" s="1005"/>
      <c r="CA26" s="1005"/>
      <c r="CB26" s="1006"/>
      <c r="CC26" s="1005"/>
      <c r="CD26" s="1005"/>
      <c r="CE26" s="291"/>
      <c r="CF26" s="1005"/>
      <c r="CG26" s="1005"/>
      <c r="CH26" s="1006"/>
      <c r="CI26" s="1005"/>
      <c r="CJ26" s="1005"/>
      <c r="CK26" s="1006"/>
      <c r="CL26" s="1005"/>
      <c r="CM26" s="1005"/>
      <c r="CN26" s="1006"/>
      <c r="CP26" s="1005"/>
      <c r="CQ26" s="1005"/>
      <c r="CR26" s="1006"/>
      <c r="CS26" s="1005"/>
      <c r="CT26" s="1005"/>
      <c r="CU26" s="1006"/>
      <c r="CV26" s="1005"/>
      <c r="CW26" s="1005"/>
      <c r="CX26" s="1006"/>
      <c r="CY26" s="1005"/>
      <c r="CZ26" s="1005"/>
      <c r="DA26" s="1006"/>
      <c r="DB26" s="1005"/>
      <c r="DC26" s="1005"/>
      <c r="DD26" s="1006"/>
      <c r="DE26" s="1005"/>
      <c r="DF26" s="1005"/>
      <c r="DG26" s="1006"/>
      <c r="DH26" s="1005"/>
      <c r="DI26" s="1005"/>
      <c r="DJ26" s="291"/>
      <c r="DK26" s="1005"/>
      <c r="DL26" s="1005"/>
      <c r="DM26" s="1006"/>
      <c r="DN26" s="1005"/>
      <c r="DO26" s="1005"/>
      <c r="DP26" s="1006"/>
      <c r="DQ26" s="1005"/>
      <c r="DR26" s="1005"/>
      <c r="DS26" s="1006"/>
    </row>
    <row r="27" spans="1:123" ht="14.1" customHeight="1" x14ac:dyDescent="0.25">
      <c r="A27" s="350">
        <v>89</v>
      </c>
      <c r="B27" s="351" t="str">
        <f t="shared" si="3"/>
        <v/>
      </c>
      <c r="C27" s="352">
        <f t="shared" si="3"/>
        <v>253.75</v>
      </c>
      <c r="D27" s="282">
        <f t="shared" si="19"/>
        <v>7</v>
      </c>
      <c r="E27" s="351">
        <f t="shared" si="4"/>
        <v>275.76</v>
      </c>
      <c r="F27" s="352" t="str">
        <f t="shared" si="4"/>
        <v/>
      </c>
      <c r="G27" s="282">
        <f t="shared" si="5"/>
        <v>6</v>
      </c>
      <c r="H27" s="351">
        <f t="shared" si="6"/>
        <v>293.58999999999997</v>
      </c>
      <c r="I27" s="352">
        <f t="shared" si="6"/>
        <v>293.58999999999997</v>
      </c>
      <c r="J27" s="282">
        <f t="shared" si="7"/>
        <v>6</v>
      </c>
      <c r="K27" s="351">
        <f t="shared" si="8"/>
        <v>415.22</v>
      </c>
      <c r="L27" s="352">
        <f t="shared" si="8"/>
        <v>415.22</v>
      </c>
      <c r="M27" s="282">
        <f t="shared" si="9"/>
        <v>5</v>
      </c>
      <c r="N27" s="351">
        <f t="shared" si="10"/>
        <v>500.16</v>
      </c>
      <c r="O27" s="352">
        <f t="shared" si="10"/>
        <v>500.16</v>
      </c>
      <c r="P27" s="282">
        <f t="shared" si="11"/>
        <v>5</v>
      </c>
      <c r="Q27" s="351">
        <f t="shared" si="12"/>
        <v>602.91</v>
      </c>
      <c r="R27" s="352">
        <f t="shared" si="12"/>
        <v>602.91</v>
      </c>
      <c r="S27" s="282">
        <f t="shared" si="13"/>
        <v>4</v>
      </c>
      <c r="T27" s="353">
        <f t="shared" si="14"/>
        <v>700.42</v>
      </c>
      <c r="U27" s="354">
        <f t="shared" si="14"/>
        <v>700.42</v>
      </c>
      <c r="V27" s="290">
        <f t="shared" si="15"/>
        <v>4</v>
      </c>
      <c r="W27" s="351">
        <f t="shared" si="20"/>
        <v>803.18</v>
      </c>
      <c r="X27" s="352">
        <f t="shared" si="20"/>
        <v>803.18</v>
      </c>
      <c r="Y27" s="282">
        <f t="shared" si="16"/>
        <v>3</v>
      </c>
      <c r="Z27" s="351" t="str">
        <f t="shared" si="21"/>
        <v/>
      </c>
      <c r="AA27" s="352">
        <f t="shared" si="21"/>
        <v>947.88</v>
      </c>
      <c r="AB27" s="282">
        <f t="shared" si="17"/>
        <v>3</v>
      </c>
      <c r="AC27" s="351" t="str">
        <f t="shared" si="22"/>
        <v/>
      </c>
      <c r="AD27" s="352">
        <f t="shared" si="22"/>
        <v>1062.17</v>
      </c>
      <c r="AE27" s="282">
        <f t="shared" si="18"/>
        <v>3</v>
      </c>
      <c r="AF27" s="341"/>
      <c r="AG27" s="355"/>
      <c r="AH27" s="356">
        <v>253.75</v>
      </c>
      <c r="AI27" s="357">
        <v>7</v>
      </c>
      <c r="AJ27" s="358">
        <v>275.76</v>
      </c>
      <c r="AK27" s="356"/>
      <c r="AL27" s="357">
        <v>6</v>
      </c>
      <c r="AM27" s="358">
        <v>293.58999999999997</v>
      </c>
      <c r="AN27" s="356">
        <v>293.58999999999997</v>
      </c>
      <c r="AO27" s="357">
        <v>6</v>
      </c>
      <c r="AP27" s="358">
        <v>415.22</v>
      </c>
      <c r="AQ27" s="356">
        <v>415.22</v>
      </c>
      <c r="AR27" s="357">
        <v>5</v>
      </c>
      <c r="AS27" s="358">
        <v>500.16</v>
      </c>
      <c r="AT27" s="356">
        <v>500.16</v>
      </c>
      <c r="AU27" s="357">
        <v>5</v>
      </c>
      <c r="AV27" s="358">
        <v>602.91</v>
      </c>
      <c r="AW27" s="356">
        <v>602.91</v>
      </c>
      <c r="AX27" s="357">
        <v>4</v>
      </c>
      <c r="AY27" s="359">
        <v>700.42</v>
      </c>
      <c r="AZ27" s="360">
        <v>700.42</v>
      </c>
      <c r="BA27" s="290">
        <v>4</v>
      </c>
      <c r="BB27" s="358">
        <v>803.18</v>
      </c>
      <c r="BC27" s="356">
        <v>803.18</v>
      </c>
      <c r="BD27" s="357">
        <v>3</v>
      </c>
      <c r="BE27" s="358">
        <v>0</v>
      </c>
      <c r="BF27" s="356">
        <v>947.88</v>
      </c>
      <c r="BG27" s="357">
        <v>3</v>
      </c>
      <c r="BH27" s="358">
        <v>0</v>
      </c>
      <c r="BI27" s="356">
        <v>1062.17</v>
      </c>
      <c r="BJ27" s="361">
        <v>3</v>
      </c>
      <c r="BK27" s="362"/>
      <c r="BL27" s="1005"/>
      <c r="BM27" s="1006"/>
      <c r="BN27" s="1005"/>
      <c r="BO27" s="1005"/>
      <c r="BP27" s="1006"/>
      <c r="BQ27" s="1005"/>
      <c r="BR27" s="1005"/>
      <c r="BS27" s="1006"/>
      <c r="BT27" s="1005"/>
      <c r="BU27" s="1005"/>
      <c r="BV27" s="1006"/>
      <c r="BW27" s="1005"/>
      <c r="BX27" s="1005"/>
      <c r="BY27" s="1006"/>
      <c r="BZ27" s="1005"/>
      <c r="CA27" s="1005"/>
      <c r="CB27" s="1006"/>
      <c r="CC27" s="1005"/>
      <c r="CD27" s="1005"/>
      <c r="CE27" s="291"/>
      <c r="CF27" s="1005"/>
      <c r="CG27" s="1005"/>
      <c r="CH27" s="1006"/>
      <c r="CI27" s="1005"/>
      <c r="CJ27" s="1005"/>
      <c r="CK27" s="1006"/>
      <c r="CL27" s="1005"/>
      <c r="CM27" s="1005"/>
      <c r="CN27" s="1006"/>
      <c r="CP27" s="1005"/>
      <c r="CQ27" s="1005"/>
      <c r="CR27" s="1006"/>
      <c r="CS27" s="1005"/>
      <c r="CT27" s="1005"/>
      <c r="CU27" s="1006"/>
      <c r="CV27" s="1005"/>
      <c r="CW27" s="1005"/>
      <c r="CX27" s="1006"/>
      <c r="CY27" s="1005"/>
      <c r="CZ27" s="1005"/>
      <c r="DA27" s="1006"/>
      <c r="DB27" s="1005"/>
      <c r="DC27" s="1005"/>
      <c r="DD27" s="1006"/>
      <c r="DE27" s="1005"/>
      <c r="DF27" s="1005"/>
      <c r="DG27" s="1006"/>
      <c r="DH27" s="1005"/>
      <c r="DI27" s="1005"/>
      <c r="DJ27" s="291"/>
      <c r="DK27" s="1005"/>
      <c r="DL27" s="1005"/>
      <c r="DM27" s="1006"/>
      <c r="DN27" s="1005"/>
      <c r="DO27" s="1005"/>
      <c r="DP27" s="1006"/>
      <c r="DQ27" s="1005"/>
      <c r="DR27" s="1005"/>
      <c r="DS27" s="1006"/>
    </row>
    <row r="28" spans="1:123" ht="14.1" customHeight="1" x14ac:dyDescent="0.25">
      <c r="A28" s="350">
        <v>102</v>
      </c>
      <c r="B28" s="351" t="str">
        <f t="shared" si="3"/>
        <v/>
      </c>
      <c r="C28" s="352">
        <f t="shared" si="3"/>
        <v>304.08</v>
      </c>
      <c r="D28" s="282">
        <f t="shared" si="19"/>
        <v>6</v>
      </c>
      <c r="E28" s="351" t="str">
        <f t="shared" si="4"/>
        <v/>
      </c>
      <c r="F28" s="352" t="str">
        <f t="shared" si="4"/>
        <v/>
      </c>
      <c r="G28" s="282" t="str">
        <f t="shared" si="5"/>
        <v xml:space="preserve"> </v>
      </c>
      <c r="H28" s="351" t="str">
        <f t="shared" si="6"/>
        <v/>
      </c>
      <c r="I28" s="352">
        <f t="shared" si="6"/>
        <v>308.27</v>
      </c>
      <c r="J28" s="282">
        <f t="shared" si="7"/>
        <v>5</v>
      </c>
      <c r="K28" s="351" t="str">
        <f t="shared" si="8"/>
        <v/>
      </c>
      <c r="L28" s="352">
        <f t="shared" si="8"/>
        <v>423.61</v>
      </c>
      <c r="M28" s="282">
        <f t="shared" si="9"/>
        <v>5</v>
      </c>
      <c r="N28" s="351" t="str">
        <f t="shared" si="10"/>
        <v/>
      </c>
      <c r="O28" s="352">
        <f t="shared" si="10"/>
        <v>521.13</v>
      </c>
      <c r="P28" s="282">
        <f t="shared" si="11"/>
        <v>4</v>
      </c>
      <c r="Q28" s="351" t="str">
        <f t="shared" si="12"/>
        <v/>
      </c>
      <c r="R28" s="352">
        <f t="shared" si="12"/>
        <v>620.74</v>
      </c>
      <c r="S28" s="282">
        <f t="shared" si="13"/>
        <v>4</v>
      </c>
      <c r="T28" s="353" t="str">
        <f t="shared" si="14"/>
        <v/>
      </c>
      <c r="U28" s="354">
        <f t="shared" si="14"/>
        <v>727.68</v>
      </c>
      <c r="V28" s="290">
        <f t="shared" si="15"/>
        <v>3</v>
      </c>
      <c r="W28" s="351" t="str">
        <f t="shared" si="20"/>
        <v/>
      </c>
      <c r="X28" s="352">
        <f t="shared" si="20"/>
        <v>814.72</v>
      </c>
      <c r="Y28" s="282">
        <f t="shared" si="16"/>
        <v>3</v>
      </c>
      <c r="Z28" s="351" t="str">
        <f t="shared" si="21"/>
        <v/>
      </c>
      <c r="AA28" s="352">
        <f t="shared" si="21"/>
        <v>966.76</v>
      </c>
      <c r="AB28" s="282">
        <f t="shared" si="17"/>
        <v>3</v>
      </c>
      <c r="AC28" s="351" t="str">
        <f t="shared" si="22"/>
        <v/>
      </c>
      <c r="AD28" s="352">
        <f t="shared" si="22"/>
        <v>1089.43</v>
      </c>
      <c r="AE28" s="282">
        <f t="shared" si="18"/>
        <v>3</v>
      </c>
      <c r="AF28" s="341"/>
      <c r="AG28" s="355"/>
      <c r="AH28" s="356">
        <v>304.08</v>
      </c>
      <c r="AI28" s="357">
        <v>6</v>
      </c>
      <c r="AJ28" s="358">
        <v>0</v>
      </c>
      <c r="AK28" s="356"/>
      <c r="AL28" s="357"/>
      <c r="AM28" s="358">
        <v>0</v>
      </c>
      <c r="AN28" s="356">
        <v>308.27</v>
      </c>
      <c r="AO28" s="357">
        <v>5</v>
      </c>
      <c r="AP28" s="358">
        <v>0</v>
      </c>
      <c r="AQ28" s="356">
        <v>423.61</v>
      </c>
      <c r="AR28" s="357">
        <v>5</v>
      </c>
      <c r="AS28" s="358">
        <v>0</v>
      </c>
      <c r="AT28" s="356">
        <v>521.13</v>
      </c>
      <c r="AU28" s="357">
        <v>4</v>
      </c>
      <c r="AV28" s="358">
        <v>0</v>
      </c>
      <c r="AW28" s="356">
        <v>620.74</v>
      </c>
      <c r="AX28" s="357">
        <v>4</v>
      </c>
      <c r="AY28" s="359">
        <v>0</v>
      </c>
      <c r="AZ28" s="360">
        <v>727.68</v>
      </c>
      <c r="BA28" s="290">
        <v>3</v>
      </c>
      <c r="BB28" s="358">
        <v>0</v>
      </c>
      <c r="BC28" s="356">
        <v>814.72</v>
      </c>
      <c r="BD28" s="357">
        <v>3</v>
      </c>
      <c r="BE28" s="358">
        <v>0</v>
      </c>
      <c r="BF28" s="356">
        <v>966.76</v>
      </c>
      <c r="BG28" s="357">
        <v>3</v>
      </c>
      <c r="BH28" s="358">
        <v>0</v>
      </c>
      <c r="BI28" s="356">
        <v>1089.43</v>
      </c>
      <c r="BJ28" s="361">
        <v>3</v>
      </c>
      <c r="BK28" s="362"/>
      <c r="BL28" s="1005"/>
      <c r="BM28" s="1006"/>
      <c r="BN28" s="1005"/>
      <c r="BO28" s="1005"/>
      <c r="BP28" s="1006"/>
      <c r="BQ28" s="1005"/>
      <c r="BR28" s="1005"/>
      <c r="BS28" s="1006"/>
      <c r="BT28" s="1005"/>
      <c r="BU28" s="1005"/>
      <c r="BV28" s="1006"/>
      <c r="BW28" s="1005"/>
      <c r="BX28" s="1005"/>
      <c r="BY28" s="1006"/>
      <c r="BZ28" s="1005"/>
      <c r="CA28" s="1005"/>
      <c r="CB28" s="1006"/>
      <c r="CC28" s="1005"/>
      <c r="CD28" s="1005"/>
      <c r="CE28" s="291"/>
      <c r="CF28" s="1005"/>
      <c r="CG28" s="1005"/>
      <c r="CH28" s="1006"/>
      <c r="CI28" s="1005"/>
      <c r="CJ28" s="1005"/>
      <c r="CK28" s="1006"/>
      <c r="CL28" s="1005"/>
      <c r="CM28" s="1005"/>
      <c r="CN28" s="1006"/>
      <c r="CP28" s="1005"/>
      <c r="CQ28" s="1005"/>
      <c r="CR28" s="1006"/>
      <c r="CS28" s="1005"/>
      <c r="CT28" s="1005"/>
      <c r="CU28" s="1006"/>
      <c r="CV28" s="1005"/>
      <c r="CW28" s="1005"/>
      <c r="CX28" s="1006"/>
      <c r="CY28" s="1005"/>
      <c r="CZ28" s="1005"/>
      <c r="DA28" s="1006"/>
      <c r="DB28" s="1005"/>
      <c r="DC28" s="1005"/>
      <c r="DD28" s="1006"/>
      <c r="DE28" s="1005"/>
      <c r="DF28" s="1005"/>
      <c r="DG28" s="1006"/>
      <c r="DH28" s="1005"/>
      <c r="DI28" s="1005"/>
      <c r="DJ28" s="291"/>
      <c r="DK28" s="1005"/>
      <c r="DL28" s="1005"/>
      <c r="DM28" s="1006"/>
      <c r="DN28" s="1005"/>
      <c r="DO28" s="1005"/>
      <c r="DP28" s="1006"/>
      <c r="DQ28" s="1005"/>
      <c r="DR28" s="1005"/>
      <c r="DS28" s="1006"/>
    </row>
    <row r="29" spans="1:123" ht="14.1" customHeight="1" x14ac:dyDescent="0.25">
      <c r="A29" s="350">
        <v>108</v>
      </c>
      <c r="B29" s="351" t="str">
        <f t="shared" si="3"/>
        <v/>
      </c>
      <c r="C29" s="352" t="str">
        <f t="shared" si="3"/>
        <v/>
      </c>
      <c r="D29" s="282" t="str">
        <f t="shared" si="19"/>
        <v xml:space="preserve"> </v>
      </c>
      <c r="E29" s="351">
        <f t="shared" si="4"/>
        <v>371.18</v>
      </c>
      <c r="F29" s="352" t="str">
        <f t="shared" si="4"/>
        <v/>
      </c>
      <c r="G29" s="282">
        <f t="shared" si="5"/>
        <v>6</v>
      </c>
      <c r="H29" s="351">
        <f t="shared" si="6"/>
        <v>397.39</v>
      </c>
      <c r="I29" s="352">
        <f t="shared" si="6"/>
        <v>397.39</v>
      </c>
      <c r="J29" s="282">
        <f t="shared" si="7"/>
        <v>5</v>
      </c>
      <c r="K29" s="351">
        <f t="shared" si="8"/>
        <v>436.19</v>
      </c>
      <c r="L29" s="352">
        <f t="shared" si="8"/>
        <v>436.19</v>
      </c>
      <c r="M29" s="282">
        <f t="shared" si="9"/>
        <v>5</v>
      </c>
      <c r="N29" s="351">
        <f t="shared" si="10"/>
        <v>537.9</v>
      </c>
      <c r="O29" s="352">
        <f t="shared" si="10"/>
        <v>537.9</v>
      </c>
      <c r="P29" s="282">
        <f t="shared" si="11"/>
        <v>4</v>
      </c>
      <c r="Q29" s="351">
        <f t="shared" si="12"/>
        <v>639.61</v>
      </c>
      <c r="R29" s="352">
        <f t="shared" si="12"/>
        <v>639.61</v>
      </c>
      <c r="S29" s="282">
        <f t="shared" si="13"/>
        <v>4</v>
      </c>
      <c r="T29" s="353">
        <f t="shared" si="14"/>
        <v>740.27</v>
      </c>
      <c r="U29" s="354">
        <f t="shared" si="14"/>
        <v>740.27</v>
      </c>
      <c r="V29" s="290">
        <f t="shared" si="15"/>
        <v>3</v>
      </c>
      <c r="W29" s="351">
        <f t="shared" si="20"/>
        <v>839.88</v>
      </c>
      <c r="X29" s="352">
        <f t="shared" si="20"/>
        <v>839.88</v>
      </c>
      <c r="Y29" s="282">
        <f t="shared" si="16"/>
        <v>3</v>
      </c>
      <c r="Z29" s="351" t="str">
        <f t="shared" si="21"/>
        <v/>
      </c>
      <c r="AA29" s="352">
        <f t="shared" si="21"/>
        <v>991.92</v>
      </c>
      <c r="AB29" s="282">
        <f t="shared" si="17"/>
        <v>3</v>
      </c>
      <c r="AC29" s="351" t="str">
        <f t="shared" si="22"/>
        <v/>
      </c>
      <c r="AD29" s="352">
        <f t="shared" si="22"/>
        <v>1111.45</v>
      </c>
      <c r="AE29" s="282">
        <f t="shared" si="18"/>
        <v>2</v>
      </c>
      <c r="AF29" s="341"/>
      <c r="AG29" s="355"/>
      <c r="AH29" s="356"/>
      <c r="AI29" s="357"/>
      <c r="AJ29" s="358">
        <v>371.18</v>
      </c>
      <c r="AK29" s="356"/>
      <c r="AL29" s="357">
        <v>6</v>
      </c>
      <c r="AM29" s="358">
        <v>397.39</v>
      </c>
      <c r="AN29" s="356">
        <v>397.39</v>
      </c>
      <c r="AO29" s="357">
        <v>5</v>
      </c>
      <c r="AP29" s="358">
        <v>436.19</v>
      </c>
      <c r="AQ29" s="356">
        <v>436.19</v>
      </c>
      <c r="AR29" s="357">
        <v>5</v>
      </c>
      <c r="AS29" s="358">
        <v>537.9</v>
      </c>
      <c r="AT29" s="356">
        <v>537.9</v>
      </c>
      <c r="AU29" s="357">
        <v>4</v>
      </c>
      <c r="AV29" s="358">
        <v>639.61</v>
      </c>
      <c r="AW29" s="356">
        <v>639.61</v>
      </c>
      <c r="AX29" s="357">
        <v>4</v>
      </c>
      <c r="AY29" s="359">
        <v>740.27</v>
      </c>
      <c r="AZ29" s="360">
        <v>740.27</v>
      </c>
      <c r="BA29" s="290">
        <v>3</v>
      </c>
      <c r="BB29" s="358">
        <v>839.88</v>
      </c>
      <c r="BC29" s="356">
        <v>839.88</v>
      </c>
      <c r="BD29" s="357">
        <v>3</v>
      </c>
      <c r="BE29" s="358">
        <v>0</v>
      </c>
      <c r="BF29" s="356">
        <v>991.92</v>
      </c>
      <c r="BG29" s="357">
        <v>3</v>
      </c>
      <c r="BH29" s="358">
        <v>0</v>
      </c>
      <c r="BI29" s="356">
        <v>1111.45</v>
      </c>
      <c r="BJ29" s="361">
        <v>2</v>
      </c>
      <c r="BK29" s="364"/>
      <c r="BL29" s="1005"/>
      <c r="BM29" s="1006"/>
      <c r="BN29" s="1005"/>
      <c r="BO29" s="1005"/>
      <c r="BP29" s="1006"/>
      <c r="BQ29" s="1005"/>
      <c r="BR29" s="1005"/>
      <c r="BS29" s="1006"/>
      <c r="BT29" s="1005"/>
      <c r="BU29" s="1005"/>
      <c r="BV29" s="1006"/>
      <c r="BW29" s="1005"/>
      <c r="BX29" s="1005"/>
      <c r="BY29" s="1006"/>
      <c r="BZ29" s="1005"/>
      <c r="CA29" s="1005"/>
      <c r="CB29" s="1006"/>
      <c r="CC29" s="1005"/>
      <c r="CD29" s="1005"/>
      <c r="CE29" s="291"/>
      <c r="CF29" s="1005"/>
      <c r="CG29" s="1005"/>
      <c r="CH29" s="1006"/>
      <c r="CI29" s="1005"/>
      <c r="CJ29" s="1005"/>
      <c r="CK29" s="1006"/>
      <c r="CL29" s="1005"/>
      <c r="CM29" s="1005"/>
      <c r="CN29" s="1006"/>
      <c r="CP29" s="1005"/>
      <c r="CQ29" s="1005"/>
      <c r="CR29" s="1006"/>
      <c r="CS29" s="1005"/>
      <c r="CT29" s="1005"/>
      <c r="CU29" s="1006"/>
      <c r="CV29" s="1005"/>
      <c r="CW29" s="1005"/>
      <c r="CX29" s="1006"/>
      <c r="CY29" s="1005"/>
      <c r="CZ29" s="1005"/>
      <c r="DA29" s="1006"/>
      <c r="DB29" s="1005"/>
      <c r="DC29" s="1005"/>
      <c r="DD29" s="1006"/>
      <c r="DE29" s="1005"/>
      <c r="DF29" s="1005"/>
      <c r="DG29" s="1006"/>
      <c r="DH29" s="1005"/>
      <c r="DI29" s="1005"/>
      <c r="DJ29" s="291"/>
      <c r="DK29" s="1005"/>
      <c r="DL29" s="1005"/>
      <c r="DM29" s="1006"/>
      <c r="DN29" s="1005"/>
      <c r="DO29" s="1005"/>
      <c r="DP29" s="1006"/>
      <c r="DQ29" s="1005"/>
      <c r="DR29" s="1005"/>
      <c r="DS29" s="1006"/>
    </row>
    <row r="30" spans="1:123" ht="14.1" customHeight="1" x14ac:dyDescent="0.25">
      <c r="A30" s="350">
        <v>114</v>
      </c>
      <c r="B30" s="351" t="str">
        <f t="shared" si="3"/>
        <v/>
      </c>
      <c r="C30" s="352" t="str">
        <f t="shared" si="3"/>
        <v/>
      </c>
      <c r="D30" s="282" t="str">
        <f t="shared" si="19"/>
        <v xml:space="preserve"> </v>
      </c>
      <c r="E30" s="351">
        <f t="shared" si="4"/>
        <v>390.06</v>
      </c>
      <c r="F30" s="352" t="str">
        <f t="shared" si="4"/>
        <v/>
      </c>
      <c r="G30" s="282">
        <f t="shared" si="5"/>
        <v>5</v>
      </c>
      <c r="H30" s="351">
        <f t="shared" si="6"/>
        <v>413.12</v>
      </c>
      <c r="I30" s="352">
        <f t="shared" si="6"/>
        <v>413.12</v>
      </c>
      <c r="J30" s="282">
        <f t="shared" si="7"/>
        <v>5</v>
      </c>
      <c r="K30" s="351">
        <f t="shared" si="8"/>
        <v>452.97</v>
      </c>
      <c r="L30" s="352">
        <f t="shared" si="8"/>
        <v>452.97</v>
      </c>
      <c r="M30" s="282">
        <f t="shared" si="9"/>
        <v>4</v>
      </c>
      <c r="N30" s="351">
        <f t="shared" si="10"/>
        <v>557.83000000000004</v>
      </c>
      <c r="O30" s="352">
        <f t="shared" si="10"/>
        <v>557.83000000000004</v>
      </c>
      <c r="P30" s="282">
        <f t="shared" si="11"/>
        <v>4</v>
      </c>
      <c r="Q30" s="351">
        <f t="shared" si="12"/>
        <v>663.72</v>
      </c>
      <c r="R30" s="352">
        <f t="shared" si="12"/>
        <v>663.72</v>
      </c>
      <c r="S30" s="282">
        <f t="shared" si="13"/>
        <v>3</v>
      </c>
      <c r="T30" s="353">
        <f t="shared" si="14"/>
        <v>764.38</v>
      </c>
      <c r="U30" s="354">
        <f t="shared" si="14"/>
        <v>764.38</v>
      </c>
      <c r="V30" s="290">
        <f t="shared" si="15"/>
        <v>3</v>
      </c>
      <c r="W30" s="351">
        <f t="shared" si="20"/>
        <v>865.05</v>
      </c>
      <c r="X30" s="352">
        <f t="shared" si="20"/>
        <v>865.05</v>
      </c>
      <c r="Y30" s="282">
        <f t="shared" si="16"/>
        <v>3</v>
      </c>
      <c r="Z30" s="351" t="str">
        <f t="shared" si="21"/>
        <v/>
      </c>
      <c r="AA30" s="352">
        <f t="shared" si="21"/>
        <v>1038.05</v>
      </c>
      <c r="AB30" s="282">
        <f t="shared" si="17"/>
        <v>3</v>
      </c>
      <c r="AC30" s="351" t="str">
        <f t="shared" si="22"/>
        <v/>
      </c>
      <c r="AD30" s="352">
        <f t="shared" si="22"/>
        <v>1157.5899999999999</v>
      </c>
      <c r="AE30" s="282">
        <f t="shared" si="18"/>
        <v>2</v>
      </c>
      <c r="AF30" s="341"/>
      <c r="AG30" s="355"/>
      <c r="AH30" s="356"/>
      <c r="AI30" s="357"/>
      <c r="AJ30" s="358">
        <v>390.06</v>
      </c>
      <c r="AK30" s="356"/>
      <c r="AL30" s="357">
        <v>5</v>
      </c>
      <c r="AM30" s="358">
        <v>413.12</v>
      </c>
      <c r="AN30" s="356">
        <v>413.12</v>
      </c>
      <c r="AO30" s="357">
        <v>5</v>
      </c>
      <c r="AP30" s="358">
        <v>452.97</v>
      </c>
      <c r="AQ30" s="356">
        <v>452.97</v>
      </c>
      <c r="AR30" s="357">
        <v>4</v>
      </c>
      <c r="AS30" s="358">
        <v>557.83000000000004</v>
      </c>
      <c r="AT30" s="356">
        <v>557.83000000000004</v>
      </c>
      <c r="AU30" s="357">
        <v>4</v>
      </c>
      <c r="AV30" s="358">
        <v>663.72</v>
      </c>
      <c r="AW30" s="356">
        <v>663.72</v>
      </c>
      <c r="AX30" s="357">
        <v>3</v>
      </c>
      <c r="AY30" s="359">
        <v>764.38</v>
      </c>
      <c r="AZ30" s="360">
        <v>764.38</v>
      </c>
      <c r="BA30" s="290">
        <v>3</v>
      </c>
      <c r="BB30" s="358">
        <v>865.05</v>
      </c>
      <c r="BC30" s="356">
        <v>865.05</v>
      </c>
      <c r="BD30" s="357">
        <v>3</v>
      </c>
      <c r="BE30" s="358">
        <v>0</v>
      </c>
      <c r="BF30" s="356">
        <v>1038.05</v>
      </c>
      <c r="BG30" s="357">
        <v>3</v>
      </c>
      <c r="BH30" s="358">
        <v>0</v>
      </c>
      <c r="BI30" s="356">
        <v>1157.5899999999999</v>
      </c>
      <c r="BJ30" s="361">
        <v>2</v>
      </c>
      <c r="BK30" s="362"/>
      <c r="BL30" s="1005"/>
      <c r="BM30" s="1006"/>
      <c r="BN30" s="1005"/>
      <c r="BO30" s="1005"/>
      <c r="BP30" s="1006"/>
      <c r="BQ30" s="1005"/>
      <c r="BR30" s="1005"/>
      <c r="BS30" s="1006"/>
      <c r="BT30" s="1005"/>
      <c r="BU30" s="1005"/>
      <c r="BV30" s="1006"/>
      <c r="BW30" s="1005"/>
      <c r="BX30" s="1005"/>
      <c r="BY30" s="1006"/>
      <c r="BZ30" s="1005"/>
      <c r="CA30" s="1005"/>
      <c r="CB30" s="1006"/>
      <c r="CC30" s="1005"/>
      <c r="CD30" s="1005"/>
      <c r="CE30" s="291"/>
      <c r="CF30" s="1005"/>
      <c r="CG30" s="1005"/>
      <c r="CH30" s="1006"/>
      <c r="CI30" s="1005"/>
      <c r="CJ30" s="1005"/>
      <c r="CK30" s="1006"/>
      <c r="CL30" s="1005"/>
      <c r="CM30" s="1005"/>
      <c r="CN30" s="1006"/>
      <c r="CP30" s="1005"/>
      <c r="CQ30" s="1005"/>
      <c r="CR30" s="1006"/>
      <c r="CS30" s="1005"/>
      <c r="CT30" s="1005"/>
      <c r="CU30" s="1006"/>
      <c r="CV30" s="1005"/>
      <c r="CW30" s="1005"/>
      <c r="CX30" s="1006"/>
      <c r="CY30" s="1005"/>
      <c r="CZ30" s="1005"/>
      <c r="DA30" s="1006"/>
      <c r="DB30" s="1005"/>
      <c r="DC30" s="1005"/>
      <c r="DD30" s="1006"/>
      <c r="DE30" s="1005"/>
      <c r="DF30" s="1005"/>
      <c r="DG30" s="1006"/>
      <c r="DH30" s="1005"/>
      <c r="DI30" s="1005"/>
      <c r="DJ30" s="291"/>
      <c r="DK30" s="1005"/>
      <c r="DL30" s="1005"/>
      <c r="DM30" s="1006"/>
      <c r="DN30" s="1005"/>
      <c r="DO30" s="1005"/>
      <c r="DP30" s="1006"/>
      <c r="DQ30" s="1005"/>
      <c r="DR30" s="1005"/>
      <c r="DS30" s="1006"/>
    </row>
    <row r="31" spans="1:123" ht="14.1" customHeight="1" x14ac:dyDescent="0.25">
      <c r="A31" s="350">
        <v>133</v>
      </c>
      <c r="B31" s="351" t="str">
        <f t="shared" si="3"/>
        <v/>
      </c>
      <c r="C31" s="352" t="str">
        <f t="shared" si="3"/>
        <v/>
      </c>
      <c r="D31" s="282" t="str">
        <f t="shared" si="19"/>
        <v xml:space="preserve"> </v>
      </c>
      <c r="E31" s="351">
        <f t="shared" si="4"/>
        <v>395.3</v>
      </c>
      <c r="F31" s="352" t="str">
        <f t="shared" si="4"/>
        <v/>
      </c>
      <c r="G31" s="282">
        <f t="shared" si="5"/>
        <v>5</v>
      </c>
      <c r="H31" s="351">
        <f t="shared" si="6"/>
        <v>423.61</v>
      </c>
      <c r="I31" s="352">
        <f t="shared" si="6"/>
        <v>423.61</v>
      </c>
      <c r="J31" s="282">
        <f t="shared" si="7"/>
        <v>4</v>
      </c>
      <c r="K31" s="351">
        <f t="shared" si="8"/>
        <v>489.67</v>
      </c>
      <c r="L31" s="352">
        <f t="shared" si="8"/>
        <v>489.67</v>
      </c>
      <c r="M31" s="282">
        <f t="shared" si="9"/>
        <v>4</v>
      </c>
      <c r="N31" s="351">
        <f t="shared" si="10"/>
        <v>597.66999999999996</v>
      </c>
      <c r="O31" s="352">
        <f t="shared" si="10"/>
        <v>597.66999999999996</v>
      </c>
      <c r="P31" s="282">
        <f t="shared" si="11"/>
        <v>3</v>
      </c>
      <c r="Q31" s="351">
        <f t="shared" si="12"/>
        <v>697.28</v>
      </c>
      <c r="R31" s="352">
        <f t="shared" si="12"/>
        <v>697.28</v>
      </c>
      <c r="S31" s="282">
        <f t="shared" si="13"/>
        <v>3</v>
      </c>
      <c r="T31" s="353">
        <f t="shared" si="14"/>
        <v>797.94</v>
      </c>
      <c r="U31" s="354">
        <f t="shared" si="14"/>
        <v>797.94</v>
      </c>
      <c r="V31" s="290">
        <f t="shared" si="15"/>
        <v>3</v>
      </c>
      <c r="W31" s="351">
        <f t="shared" si="20"/>
        <v>897.55</v>
      </c>
      <c r="X31" s="352">
        <f t="shared" si="20"/>
        <v>897.55</v>
      </c>
      <c r="Y31" s="282">
        <f t="shared" si="16"/>
        <v>3</v>
      </c>
      <c r="Z31" s="351" t="str">
        <f t="shared" si="21"/>
        <v/>
      </c>
      <c r="AA31" s="352">
        <f t="shared" si="21"/>
        <v>1081.05</v>
      </c>
      <c r="AB31" s="282">
        <f t="shared" si="17"/>
        <v>2</v>
      </c>
      <c r="AC31" s="351" t="str">
        <f t="shared" si="22"/>
        <v/>
      </c>
      <c r="AD31" s="352">
        <f t="shared" si="22"/>
        <v>1220.5</v>
      </c>
      <c r="AE31" s="282">
        <f t="shared" si="18"/>
        <v>2</v>
      </c>
      <c r="AF31" s="341"/>
      <c r="AG31" s="355"/>
      <c r="AH31" s="356"/>
      <c r="AI31" s="357"/>
      <c r="AJ31" s="358">
        <v>395.3</v>
      </c>
      <c r="AK31" s="356"/>
      <c r="AL31" s="357">
        <v>5</v>
      </c>
      <c r="AM31" s="358">
        <v>423.61</v>
      </c>
      <c r="AN31" s="356">
        <v>423.61</v>
      </c>
      <c r="AO31" s="357">
        <v>4</v>
      </c>
      <c r="AP31" s="358">
        <v>489.67</v>
      </c>
      <c r="AQ31" s="356">
        <v>489.67</v>
      </c>
      <c r="AR31" s="357">
        <v>4</v>
      </c>
      <c r="AS31" s="358">
        <v>597.66999999999996</v>
      </c>
      <c r="AT31" s="356">
        <v>597.66999999999996</v>
      </c>
      <c r="AU31" s="357">
        <v>3</v>
      </c>
      <c r="AV31" s="358">
        <v>697.28</v>
      </c>
      <c r="AW31" s="356">
        <v>697.28</v>
      </c>
      <c r="AX31" s="357">
        <v>3</v>
      </c>
      <c r="AY31" s="359">
        <v>797.94</v>
      </c>
      <c r="AZ31" s="360">
        <v>797.94</v>
      </c>
      <c r="BA31" s="290">
        <v>3</v>
      </c>
      <c r="BB31" s="358">
        <v>897.55</v>
      </c>
      <c r="BC31" s="356">
        <v>897.55</v>
      </c>
      <c r="BD31" s="357">
        <v>3</v>
      </c>
      <c r="BE31" s="358">
        <v>0</v>
      </c>
      <c r="BF31" s="356">
        <v>1081.05</v>
      </c>
      <c r="BG31" s="357">
        <v>2</v>
      </c>
      <c r="BH31" s="358">
        <v>0</v>
      </c>
      <c r="BI31" s="356">
        <v>1220.5</v>
      </c>
      <c r="BJ31" s="361">
        <v>2</v>
      </c>
      <c r="BK31" s="348"/>
      <c r="BL31" s="1005"/>
      <c r="BM31" s="1006"/>
      <c r="BN31" s="1005"/>
      <c r="BO31" s="1005"/>
      <c r="BP31" s="1006"/>
      <c r="BQ31" s="1005"/>
      <c r="BR31" s="1005"/>
      <c r="BS31" s="1006"/>
      <c r="BT31" s="1005"/>
      <c r="BU31" s="1005"/>
      <c r="BV31" s="1006"/>
      <c r="BW31" s="1005"/>
      <c r="BX31" s="1005"/>
      <c r="BY31" s="1006"/>
      <c r="BZ31" s="1005"/>
      <c r="CA31" s="1005"/>
      <c r="CB31" s="1006"/>
      <c r="CC31" s="1005"/>
      <c r="CD31" s="1005"/>
      <c r="CE31" s="291"/>
      <c r="CF31" s="1005"/>
      <c r="CG31" s="1005"/>
      <c r="CH31" s="1006"/>
      <c r="CI31" s="1005"/>
      <c r="CJ31" s="1005"/>
      <c r="CK31" s="1006"/>
      <c r="CL31" s="1005"/>
      <c r="CM31" s="1005"/>
      <c r="CN31" s="1006"/>
      <c r="CP31" s="1005"/>
      <c r="CQ31" s="1005"/>
      <c r="CR31" s="1006"/>
      <c r="CS31" s="1005"/>
      <c r="CT31" s="1005"/>
      <c r="CU31" s="1006"/>
      <c r="CV31" s="1005"/>
      <c r="CW31" s="1005"/>
      <c r="CX31" s="1006"/>
      <c r="CY31" s="1005"/>
      <c r="CZ31" s="1005"/>
      <c r="DA31" s="1006"/>
      <c r="DB31" s="1005"/>
      <c r="DC31" s="1005"/>
      <c r="DD31" s="1006"/>
      <c r="DE31" s="1005"/>
      <c r="DF31" s="1005"/>
      <c r="DG31" s="1006"/>
      <c r="DH31" s="1005"/>
      <c r="DI31" s="1005"/>
      <c r="DJ31" s="291"/>
      <c r="DK31" s="1005"/>
      <c r="DL31" s="1005"/>
      <c r="DM31" s="1006"/>
      <c r="DN31" s="1005"/>
      <c r="DO31" s="1005"/>
      <c r="DP31" s="1006"/>
      <c r="DQ31" s="1005"/>
      <c r="DR31" s="1005"/>
      <c r="DS31" s="1006"/>
    </row>
    <row r="32" spans="1:123" ht="14.1" customHeight="1" x14ac:dyDescent="0.25">
      <c r="A32" s="350">
        <v>140</v>
      </c>
      <c r="B32" s="351" t="str">
        <f t="shared" si="3"/>
        <v/>
      </c>
      <c r="C32" s="352" t="str">
        <f t="shared" si="3"/>
        <v/>
      </c>
      <c r="D32" s="282" t="str">
        <f t="shared" si="19"/>
        <v xml:space="preserve"> </v>
      </c>
      <c r="E32" s="351" t="str">
        <f t="shared" si="4"/>
        <v/>
      </c>
      <c r="F32" s="352" t="str">
        <f t="shared" si="4"/>
        <v/>
      </c>
      <c r="G32" s="282" t="str">
        <f t="shared" si="5"/>
        <v xml:space="preserve"> </v>
      </c>
      <c r="H32" s="351" t="str">
        <f t="shared" si="6"/>
        <v/>
      </c>
      <c r="I32" s="352">
        <f t="shared" si="6"/>
        <v>437.25</v>
      </c>
      <c r="J32" s="282">
        <f t="shared" si="7"/>
        <v>4</v>
      </c>
      <c r="K32" s="351" t="str">
        <f t="shared" si="8"/>
        <v/>
      </c>
      <c r="L32" s="352">
        <f t="shared" si="8"/>
        <v>509.59</v>
      </c>
      <c r="M32" s="282">
        <f t="shared" si="9"/>
        <v>4</v>
      </c>
      <c r="N32" s="351" t="str">
        <f t="shared" si="10"/>
        <v/>
      </c>
      <c r="O32" s="352">
        <f t="shared" si="10"/>
        <v>632.27</v>
      </c>
      <c r="P32" s="282">
        <f t="shared" si="11"/>
        <v>3</v>
      </c>
      <c r="Q32" s="351" t="str">
        <f t="shared" si="12"/>
        <v/>
      </c>
      <c r="R32" s="352">
        <f t="shared" si="12"/>
        <v>737.12</v>
      </c>
      <c r="S32" s="282">
        <f t="shared" si="13"/>
        <v>3</v>
      </c>
      <c r="T32" s="353" t="str">
        <f t="shared" si="14"/>
        <v/>
      </c>
      <c r="U32" s="354">
        <f t="shared" si="14"/>
        <v>835.69</v>
      </c>
      <c r="V32" s="290">
        <f t="shared" si="15"/>
        <v>3</v>
      </c>
      <c r="W32" s="351" t="str">
        <f t="shared" si="20"/>
        <v/>
      </c>
      <c r="X32" s="352">
        <f t="shared" si="20"/>
        <v>937.39</v>
      </c>
      <c r="Y32" s="282">
        <f t="shared" si="16"/>
        <v>3</v>
      </c>
      <c r="Z32" s="351" t="str">
        <f t="shared" si="21"/>
        <v/>
      </c>
      <c r="AA32" s="352">
        <f t="shared" si="21"/>
        <v>1119.8399999999999</v>
      </c>
      <c r="AB32" s="282">
        <f t="shared" si="17"/>
        <v>2</v>
      </c>
      <c r="AC32" s="351" t="str">
        <f t="shared" si="22"/>
        <v/>
      </c>
      <c r="AD32" s="352">
        <f t="shared" si="22"/>
        <v>1246.71</v>
      </c>
      <c r="AE32" s="282">
        <f t="shared" si="18"/>
        <v>2</v>
      </c>
      <c r="AF32" s="341"/>
      <c r="AG32" s="355"/>
      <c r="AH32" s="356"/>
      <c r="AI32" s="357"/>
      <c r="AJ32" s="358">
        <v>0</v>
      </c>
      <c r="AK32" s="356"/>
      <c r="AL32" s="357"/>
      <c r="AM32" s="358">
        <v>0</v>
      </c>
      <c r="AN32" s="356">
        <v>437.25</v>
      </c>
      <c r="AO32" s="357">
        <v>4</v>
      </c>
      <c r="AP32" s="358">
        <v>0</v>
      </c>
      <c r="AQ32" s="356">
        <v>509.59</v>
      </c>
      <c r="AR32" s="357">
        <v>4</v>
      </c>
      <c r="AS32" s="358">
        <v>0</v>
      </c>
      <c r="AT32" s="356">
        <v>632.27</v>
      </c>
      <c r="AU32" s="357">
        <v>3</v>
      </c>
      <c r="AV32" s="358">
        <v>0</v>
      </c>
      <c r="AW32" s="356">
        <v>737.12</v>
      </c>
      <c r="AX32" s="357">
        <v>3</v>
      </c>
      <c r="AY32" s="359">
        <v>0</v>
      </c>
      <c r="AZ32" s="360">
        <v>835.69</v>
      </c>
      <c r="BA32" s="290">
        <v>3</v>
      </c>
      <c r="BB32" s="358">
        <v>0</v>
      </c>
      <c r="BC32" s="356">
        <v>937.39</v>
      </c>
      <c r="BD32" s="357">
        <v>3</v>
      </c>
      <c r="BE32" s="358">
        <v>0</v>
      </c>
      <c r="BF32" s="356">
        <v>1119.8399999999999</v>
      </c>
      <c r="BG32" s="357">
        <v>2</v>
      </c>
      <c r="BH32" s="358">
        <v>0</v>
      </c>
      <c r="BI32" s="356">
        <v>1246.71</v>
      </c>
      <c r="BJ32" s="361">
        <v>2</v>
      </c>
      <c r="BK32" s="362"/>
      <c r="BL32" s="1005"/>
      <c r="BM32" s="1006"/>
      <c r="BN32" s="1005"/>
      <c r="BO32" s="1005"/>
      <c r="BP32" s="1006"/>
      <c r="BQ32" s="1005"/>
      <c r="BR32" s="1005"/>
      <c r="BS32" s="1006"/>
      <c r="BT32" s="1005"/>
      <c r="BU32" s="1005"/>
      <c r="BV32" s="1006"/>
      <c r="BW32" s="1005"/>
      <c r="BX32" s="1005"/>
      <c r="BY32" s="1006"/>
      <c r="BZ32" s="1005"/>
      <c r="CA32" s="1005"/>
      <c r="CB32" s="1006"/>
      <c r="CC32" s="1005"/>
      <c r="CD32" s="1005"/>
      <c r="CE32" s="291"/>
      <c r="CF32" s="1005"/>
      <c r="CG32" s="1005"/>
      <c r="CH32" s="1006"/>
      <c r="CI32" s="1005"/>
      <c r="CJ32" s="1005"/>
      <c r="CK32" s="1006"/>
      <c r="CL32" s="1005"/>
      <c r="CM32" s="1005"/>
      <c r="CN32" s="1006"/>
      <c r="CP32" s="1005"/>
      <c r="CQ32" s="1005"/>
      <c r="CR32" s="1006"/>
      <c r="CS32" s="1005"/>
      <c r="CT32" s="1005"/>
      <c r="CU32" s="1006"/>
      <c r="CV32" s="1005"/>
      <c r="CW32" s="1005"/>
      <c r="CX32" s="1006"/>
      <c r="CY32" s="1005"/>
      <c r="CZ32" s="1005"/>
      <c r="DA32" s="1006"/>
      <c r="DB32" s="1005"/>
      <c r="DC32" s="1005"/>
      <c r="DD32" s="1006"/>
      <c r="DE32" s="1005"/>
      <c r="DF32" s="1005"/>
      <c r="DG32" s="1006"/>
      <c r="DH32" s="1005"/>
      <c r="DI32" s="1005"/>
      <c r="DJ32" s="291"/>
      <c r="DK32" s="1005"/>
      <c r="DL32" s="1005"/>
      <c r="DM32" s="1006"/>
      <c r="DN32" s="1005"/>
      <c r="DO32" s="1005"/>
      <c r="DP32" s="1006"/>
      <c r="DQ32" s="1005"/>
      <c r="DR32" s="1005"/>
      <c r="DS32" s="1006"/>
    </row>
    <row r="33" spans="1:123" ht="14.1" customHeight="1" x14ac:dyDescent="0.25">
      <c r="A33" s="350">
        <v>159</v>
      </c>
      <c r="B33" s="351" t="str">
        <f t="shared" si="3"/>
        <v/>
      </c>
      <c r="C33" s="352" t="str">
        <f t="shared" si="3"/>
        <v/>
      </c>
      <c r="D33" s="282" t="str">
        <f t="shared" si="19"/>
        <v xml:space="preserve"> </v>
      </c>
      <c r="E33" s="351">
        <f t="shared" si="4"/>
        <v>448.77</v>
      </c>
      <c r="F33" s="352" t="str">
        <f t="shared" si="4"/>
        <v/>
      </c>
      <c r="G33" s="282">
        <f t="shared" si="5"/>
        <v>4</v>
      </c>
      <c r="H33" s="351">
        <f t="shared" si="6"/>
        <v>474.98</v>
      </c>
      <c r="I33" s="352">
        <f t="shared" si="6"/>
        <v>474.98</v>
      </c>
      <c r="J33" s="282">
        <f t="shared" si="7"/>
        <v>4</v>
      </c>
      <c r="K33" s="351">
        <f t="shared" si="8"/>
        <v>546.29</v>
      </c>
      <c r="L33" s="352">
        <f t="shared" si="8"/>
        <v>546.29</v>
      </c>
      <c r="M33" s="282">
        <f t="shared" si="9"/>
        <v>3</v>
      </c>
      <c r="N33" s="351">
        <f t="shared" si="10"/>
        <v>663.72</v>
      </c>
      <c r="O33" s="352">
        <f t="shared" si="10"/>
        <v>663.72</v>
      </c>
      <c r="P33" s="282">
        <f t="shared" si="11"/>
        <v>3</v>
      </c>
      <c r="Q33" s="351">
        <f t="shared" si="12"/>
        <v>783.26</v>
      </c>
      <c r="R33" s="352">
        <f t="shared" si="12"/>
        <v>783.26</v>
      </c>
      <c r="S33" s="282">
        <f t="shared" si="13"/>
        <v>3</v>
      </c>
      <c r="T33" s="353">
        <f t="shared" si="14"/>
        <v>883.92</v>
      </c>
      <c r="U33" s="354">
        <f t="shared" si="14"/>
        <v>883.92</v>
      </c>
      <c r="V33" s="290">
        <f t="shared" si="15"/>
        <v>3</v>
      </c>
      <c r="W33" s="351">
        <f t="shared" si="20"/>
        <v>984.58</v>
      </c>
      <c r="X33" s="352">
        <f t="shared" si="20"/>
        <v>984.58</v>
      </c>
      <c r="Y33" s="282">
        <f t="shared" si="16"/>
        <v>2</v>
      </c>
      <c r="Z33" s="351" t="str">
        <f t="shared" si="21"/>
        <v/>
      </c>
      <c r="AA33" s="352">
        <f t="shared" si="21"/>
        <v>1163.8800000000001</v>
      </c>
      <c r="AB33" s="282">
        <f t="shared" si="17"/>
        <v>2</v>
      </c>
      <c r="AC33" s="351" t="str">
        <f t="shared" si="22"/>
        <v/>
      </c>
      <c r="AD33" s="352">
        <f t="shared" si="22"/>
        <v>1322.21</v>
      </c>
      <c r="AE33" s="282">
        <f t="shared" si="18"/>
        <v>2</v>
      </c>
      <c r="AF33" s="341"/>
      <c r="AG33" s="355"/>
      <c r="AH33" s="356"/>
      <c r="AI33" s="357"/>
      <c r="AJ33" s="358">
        <v>448.77</v>
      </c>
      <c r="AK33" s="356"/>
      <c r="AL33" s="357">
        <v>4</v>
      </c>
      <c r="AM33" s="358">
        <v>474.98</v>
      </c>
      <c r="AN33" s="356">
        <v>474.98</v>
      </c>
      <c r="AO33" s="357">
        <v>4</v>
      </c>
      <c r="AP33" s="358">
        <v>546.29</v>
      </c>
      <c r="AQ33" s="356">
        <v>546.29</v>
      </c>
      <c r="AR33" s="357">
        <v>3</v>
      </c>
      <c r="AS33" s="358">
        <v>663.72</v>
      </c>
      <c r="AT33" s="356">
        <v>663.72</v>
      </c>
      <c r="AU33" s="357">
        <v>3</v>
      </c>
      <c r="AV33" s="358">
        <v>783.26</v>
      </c>
      <c r="AW33" s="356">
        <v>783.26</v>
      </c>
      <c r="AX33" s="357">
        <v>3</v>
      </c>
      <c r="AY33" s="359">
        <v>883.92</v>
      </c>
      <c r="AZ33" s="360">
        <v>883.92</v>
      </c>
      <c r="BA33" s="290">
        <v>3</v>
      </c>
      <c r="BB33" s="358">
        <v>984.58</v>
      </c>
      <c r="BC33" s="356">
        <v>984.58</v>
      </c>
      <c r="BD33" s="357">
        <v>2</v>
      </c>
      <c r="BE33" s="358">
        <v>0</v>
      </c>
      <c r="BF33" s="356">
        <v>1163.8800000000001</v>
      </c>
      <c r="BG33" s="357">
        <v>2</v>
      </c>
      <c r="BH33" s="358">
        <v>0</v>
      </c>
      <c r="BI33" s="356">
        <v>1322.21</v>
      </c>
      <c r="BJ33" s="361">
        <v>2</v>
      </c>
      <c r="BK33" s="362"/>
      <c r="BL33" s="1005"/>
      <c r="BM33" s="1006"/>
      <c r="BN33" s="1005"/>
      <c r="BO33" s="1005"/>
      <c r="BP33" s="1006"/>
      <c r="BQ33" s="1005"/>
      <c r="BR33" s="1005"/>
      <c r="BS33" s="1006"/>
      <c r="BT33" s="1005"/>
      <c r="BU33" s="1005"/>
      <c r="BV33" s="1006"/>
      <c r="BW33" s="1005"/>
      <c r="BX33" s="1005"/>
      <c r="BY33" s="1006"/>
      <c r="BZ33" s="1005"/>
      <c r="CA33" s="1005"/>
      <c r="CB33" s="1006"/>
      <c r="CC33" s="1005"/>
      <c r="CD33" s="1005"/>
      <c r="CE33" s="291"/>
      <c r="CF33" s="1005"/>
      <c r="CG33" s="1005"/>
      <c r="CH33" s="1006"/>
      <c r="CI33" s="1005"/>
      <c r="CJ33" s="1005"/>
      <c r="CK33" s="1006"/>
      <c r="CL33" s="1005"/>
      <c r="CM33" s="1005"/>
      <c r="CN33" s="1006"/>
      <c r="CP33" s="1005"/>
      <c r="CQ33" s="1005"/>
      <c r="CR33" s="1006"/>
      <c r="CS33" s="1005"/>
      <c r="CT33" s="1005"/>
      <c r="CU33" s="1006"/>
      <c r="CV33" s="1005"/>
      <c r="CW33" s="1005"/>
      <c r="CX33" s="1006"/>
      <c r="CY33" s="1005"/>
      <c r="CZ33" s="1005"/>
      <c r="DA33" s="1006"/>
      <c r="DB33" s="1005"/>
      <c r="DC33" s="1005"/>
      <c r="DD33" s="1006"/>
      <c r="DE33" s="1005"/>
      <c r="DF33" s="1005"/>
      <c r="DG33" s="1006"/>
      <c r="DH33" s="1005"/>
      <c r="DI33" s="1005"/>
      <c r="DJ33" s="291"/>
      <c r="DK33" s="1005"/>
      <c r="DL33" s="1005"/>
      <c r="DM33" s="1006"/>
      <c r="DN33" s="1005"/>
      <c r="DO33" s="1005"/>
      <c r="DP33" s="1006"/>
      <c r="DQ33" s="1005"/>
      <c r="DR33" s="1005"/>
      <c r="DS33" s="1006"/>
    </row>
    <row r="34" spans="1:123" ht="14.1" customHeight="1" x14ac:dyDescent="0.25">
      <c r="A34" s="350">
        <v>168</v>
      </c>
      <c r="B34" s="351" t="str">
        <f t="shared" si="3"/>
        <v/>
      </c>
      <c r="C34" s="352" t="str">
        <f t="shared" si="3"/>
        <v/>
      </c>
      <c r="D34" s="282" t="str">
        <f t="shared" si="19"/>
        <v xml:space="preserve"> </v>
      </c>
      <c r="E34" s="351" t="str">
        <f t="shared" si="4"/>
        <v/>
      </c>
      <c r="F34" s="352" t="str">
        <f t="shared" si="4"/>
        <v/>
      </c>
      <c r="G34" s="282" t="str">
        <f t="shared" si="5"/>
        <v xml:space="preserve"> </v>
      </c>
      <c r="H34" s="351" t="str">
        <f t="shared" si="6"/>
        <v/>
      </c>
      <c r="I34" s="352" t="str">
        <f t="shared" si="6"/>
        <v/>
      </c>
      <c r="J34" s="282" t="str">
        <f t="shared" si="7"/>
        <v xml:space="preserve"> </v>
      </c>
      <c r="K34" s="351" t="str">
        <f t="shared" si="8"/>
        <v/>
      </c>
      <c r="L34" s="352">
        <f t="shared" si="8"/>
        <v>573.55999999999995</v>
      </c>
      <c r="M34" s="282">
        <f t="shared" si="9"/>
        <v>3</v>
      </c>
      <c r="N34" s="351" t="str">
        <f t="shared" si="10"/>
        <v/>
      </c>
      <c r="O34" s="352">
        <f t="shared" si="10"/>
        <v>695.18</v>
      </c>
      <c r="P34" s="282">
        <f t="shared" si="11"/>
        <v>3</v>
      </c>
      <c r="Q34" s="351" t="str">
        <f t="shared" si="12"/>
        <v/>
      </c>
      <c r="R34" s="352">
        <f t="shared" si="12"/>
        <v>818.91</v>
      </c>
      <c r="S34" s="282">
        <f t="shared" si="13"/>
        <v>3</v>
      </c>
      <c r="T34" s="353" t="str">
        <f t="shared" si="14"/>
        <v/>
      </c>
      <c r="U34" s="354">
        <f t="shared" si="14"/>
        <v>921.66</v>
      </c>
      <c r="V34" s="290">
        <f t="shared" si="15"/>
        <v>2</v>
      </c>
      <c r="W34" s="351" t="str">
        <f t="shared" si="20"/>
        <v/>
      </c>
      <c r="X34" s="352">
        <f t="shared" si="20"/>
        <v>1024.43</v>
      </c>
      <c r="Y34" s="282">
        <f t="shared" si="16"/>
        <v>2</v>
      </c>
      <c r="Z34" s="351" t="str">
        <f t="shared" si="21"/>
        <v/>
      </c>
      <c r="AA34" s="352">
        <f t="shared" si="21"/>
        <v>1215.26</v>
      </c>
      <c r="AB34" s="282">
        <f t="shared" si="17"/>
        <v>2</v>
      </c>
      <c r="AC34" s="351" t="str">
        <f t="shared" si="22"/>
        <v/>
      </c>
      <c r="AD34" s="352">
        <f t="shared" si="22"/>
        <v>1364.15</v>
      </c>
      <c r="AE34" s="282">
        <f t="shared" si="18"/>
        <v>2</v>
      </c>
      <c r="AF34" s="341"/>
      <c r="AG34" s="355"/>
      <c r="AH34" s="356"/>
      <c r="AI34" s="357"/>
      <c r="AJ34" s="358">
        <v>0</v>
      </c>
      <c r="AK34" s="356"/>
      <c r="AL34" s="357"/>
      <c r="AM34" s="358">
        <v>0</v>
      </c>
      <c r="AN34" s="356">
        <v>0</v>
      </c>
      <c r="AO34" s="357" t="s">
        <v>195</v>
      </c>
      <c r="AP34" s="358">
        <v>0</v>
      </c>
      <c r="AQ34" s="356">
        <v>573.55999999999995</v>
      </c>
      <c r="AR34" s="357">
        <v>3</v>
      </c>
      <c r="AS34" s="358">
        <v>0</v>
      </c>
      <c r="AT34" s="356">
        <v>695.18</v>
      </c>
      <c r="AU34" s="357">
        <v>3</v>
      </c>
      <c r="AV34" s="358">
        <v>0</v>
      </c>
      <c r="AW34" s="356">
        <v>818.91</v>
      </c>
      <c r="AX34" s="357">
        <v>3</v>
      </c>
      <c r="AY34" s="359">
        <v>0</v>
      </c>
      <c r="AZ34" s="360">
        <v>921.66</v>
      </c>
      <c r="BA34" s="290">
        <v>2</v>
      </c>
      <c r="BB34" s="358">
        <v>0</v>
      </c>
      <c r="BC34" s="356">
        <v>1024.43</v>
      </c>
      <c r="BD34" s="357">
        <v>2</v>
      </c>
      <c r="BE34" s="358">
        <v>0</v>
      </c>
      <c r="BF34" s="356">
        <v>1215.26</v>
      </c>
      <c r="BG34" s="357">
        <v>2</v>
      </c>
      <c r="BH34" s="358">
        <v>0</v>
      </c>
      <c r="BI34" s="356">
        <v>1364.15</v>
      </c>
      <c r="BJ34" s="361">
        <v>2</v>
      </c>
      <c r="BK34" s="364"/>
      <c r="BL34" s="1005"/>
      <c r="BM34" s="1006"/>
      <c r="BN34" s="1005"/>
      <c r="BO34" s="1005"/>
      <c r="BP34" s="1006"/>
      <c r="BQ34" s="1005"/>
      <c r="BR34" s="1005"/>
      <c r="BS34" s="1006"/>
      <c r="BT34" s="1005"/>
      <c r="BU34" s="1005"/>
      <c r="BV34" s="1006"/>
      <c r="BW34" s="1005"/>
      <c r="BX34" s="1005"/>
      <c r="BY34" s="1006"/>
      <c r="BZ34" s="1005"/>
      <c r="CA34" s="1005"/>
      <c r="CB34" s="1006"/>
      <c r="CC34" s="1005"/>
      <c r="CD34" s="1005"/>
      <c r="CE34" s="291"/>
      <c r="CF34" s="1005"/>
      <c r="CG34" s="1005"/>
      <c r="CH34" s="1006"/>
      <c r="CI34" s="1005"/>
      <c r="CJ34" s="1005"/>
      <c r="CK34" s="1006"/>
      <c r="CL34" s="1005"/>
      <c r="CM34" s="1005"/>
      <c r="CN34" s="1006"/>
      <c r="CP34" s="1005"/>
      <c r="CQ34" s="1005"/>
      <c r="CR34" s="1006"/>
      <c r="CS34" s="1005"/>
      <c r="CT34" s="1005"/>
      <c r="CU34" s="1006"/>
      <c r="CV34" s="1005"/>
      <c r="CW34" s="1005"/>
      <c r="CX34" s="1006"/>
      <c r="CY34" s="1005"/>
      <c r="CZ34" s="1005"/>
      <c r="DA34" s="1006"/>
      <c r="DB34" s="1005"/>
      <c r="DC34" s="1005"/>
      <c r="DD34" s="1006"/>
      <c r="DE34" s="1005"/>
      <c r="DF34" s="1005"/>
      <c r="DG34" s="1006"/>
      <c r="DH34" s="1005"/>
      <c r="DI34" s="1005"/>
      <c r="DJ34" s="291"/>
      <c r="DK34" s="1005"/>
      <c r="DL34" s="1005"/>
      <c r="DM34" s="1006"/>
      <c r="DN34" s="1005"/>
      <c r="DO34" s="1005"/>
      <c r="DP34" s="1006"/>
      <c r="DQ34" s="1005"/>
      <c r="DR34" s="1005"/>
      <c r="DS34" s="1006"/>
    </row>
    <row r="35" spans="1:123" ht="14.1" customHeight="1" x14ac:dyDescent="0.25">
      <c r="A35" s="350">
        <v>169</v>
      </c>
      <c r="B35" s="351" t="str">
        <f t="shared" si="3"/>
        <v/>
      </c>
      <c r="C35" s="352" t="str">
        <f t="shared" si="3"/>
        <v/>
      </c>
      <c r="D35" s="282" t="str">
        <f t="shared" si="19"/>
        <v xml:space="preserve"> </v>
      </c>
      <c r="E35" s="351">
        <f t="shared" si="4"/>
        <v>471.84</v>
      </c>
      <c r="F35" s="352" t="str">
        <f t="shared" si="4"/>
        <v/>
      </c>
      <c r="G35" s="282">
        <f t="shared" si="5"/>
        <v>4</v>
      </c>
      <c r="H35" s="351">
        <f t="shared" si="6"/>
        <v>501.2</v>
      </c>
      <c r="I35" s="352" t="str">
        <f t="shared" si="6"/>
        <v/>
      </c>
      <c r="J35" s="282">
        <f t="shared" si="7"/>
        <v>4</v>
      </c>
      <c r="K35" s="351">
        <f t="shared" si="8"/>
        <v>573.55999999999995</v>
      </c>
      <c r="L35" s="352" t="str">
        <f t="shared" si="8"/>
        <v/>
      </c>
      <c r="M35" s="282">
        <f t="shared" si="9"/>
        <v>3</v>
      </c>
      <c r="N35" s="351">
        <f t="shared" si="10"/>
        <v>695.18</v>
      </c>
      <c r="O35" s="352" t="str">
        <f t="shared" si="10"/>
        <v/>
      </c>
      <c r="P35" s="282">
        <f t="shared" si="11"/>
        <v>3</v>
      </c>
      <c r="Q35" s="351">
        <f t="shared" si="12"/>
        <v>818.91</v>
      </c>
      <c r="R35" s="352" t="str">
        <f t="shared" si="12"/>
        <v/>
      </c>
      <c r="S35" s="282">
        <f t="shared" si="13"/>
        <v>3</v>
      </c>
      <c r="T35" s="353">
        <f t="shared" si="14"/>
        <v>921.66</v>
      </c>
      <c r="U35" s="354" t="str">
        <f t="shared" si="14"/>
        <v/>
      </c>
      <c r="V35" s="290">
        <f t="shared" si="15"/>
        <v>2</v>
      </c>
      <c r="W35" s="351">
        <f t="shared" si="20"/>
        <v>1024.43</v>
      </c>
      <c r="X35" s="352" t="str">
        <f t="shared" si="20"/>
        <v/>
      </c>
      <c r="Y35" s="282">
        <f t="shared" si="16"/>
        <v>2</v>
      </c>
      <c r="Z35" s="351" t="str">
        <f t="shared" si="21"/>
        <v/>
      </c>
      <c r="AA35" s="352" t="str">
        <f t="shared" si="21"/>
        <v/>
      </c>
      <c r="AB35" s="282" t="str">
        <f t="shared" si="17"/>
        <v xml:space="preserve"> </v>
      </c>
      <c r="AC35" s="351" t="str">
        <f t="shared" si="22"/>
        <v/>
      </c>
      <c r="AD35" s="352" t="str">
        <f t="shared" si="22"/>
        <v/>
      </c>
      <c r="AE35" s="282" t="str">
        <f t="shared" si="18"/>
        <v xml:space="preserve"> </v>
      </c>
      <c r="AF35" s="341"/>
      <c r="AG35" s="355"/>
      <c r="AH35" s="356"/>
      <c r="AI35" s="357"/>
      <c r="AJ35" s="358">
        <v>471.84</v>
      </c>
      <c r="AK35" s="356"/>
      <c r="AL35" s="357">
        <v>4</v>
      </c>
      <c r="AM35" s="358">
        <v>501.2</v>
      </c>
      <c r="AN35" s="356">
        <v>0</v>
      </c>
      <c r="AO35" s="357">
        <v>4</v>
      </c>
      <c r="AP35" s="358">
        <v>573.55999999999995</v>
      </c>
      <c r="AQ35" s="356">
        <v>0</v>
      </c>
      <c r="AR35" s="357">
        <v>3</v>
      </c>
      <c r="AS35" s="358">
        <v>695.18</v>
      </c>
      <c r="AT35" s="356">
        <v>0</v>
      </c>
      <c r="AU35" s="357">
        <v>3</v>
      </c>
      <c r="AV35" s="358">
        <v>818.91</v>
      </c>
      <c r="AW35" s="356">
        <v>0</v>
      </c>
      <c r="AX35" s="357">
        <v>3</v>
      </c>
      <c r="AY35" s="359">
        <v>921.66</v>
      </c>
      <c r="AZ35" s="360">
        <v>0</v>
      </c>
      <c r="BA35" s="290">
        <v>2</v>
      </c>
      <c r="BB35" s="358">
        <v>1024.43</v>
      </c>
      <c r="BC35" s="356">
        <v>0</v>
      </c>
      <c r="BD35" s="357">
        <v>2</v>
      </c>
      <c r="BE35" s="358">
        <v>0</v>
      </c>
      <c r="BF35" s="356">
        <v>0</v>
      </c>
      <c r="BG35" s="357" t="s">
        <v>195</v>
      </c>
      <c r="BH35" s="358">
        <v>0</v>
      </c>
      <c r="BI35" s="356">
        <v>0</v>
      </c>
      <c r="BJ35" s="361" t="s">
        <v>195</v>
      </c>
      <c r="BK35" s="348"/>
      <c r="BL35" s="1005"/>
      <c r="BM35" s="1006"/>
      <c r="BN35" s="1005"/>
      <c r="BO35" s="1005"/>
      <c r="BP35" s="1006"/>
      <c r="BQ35" s="1005"/>
      <c r="BR35" s="1005"/>
      <c r="BS35" s="1006"/>
      <c r="BT35" s="1005"/>
      <c r="BU35" s="1005"/>
      <c r="BV35" s="1006"/>
      <c r="BW35" s="1005"/>
      <c r="BX35" s="1005"/>
      <c r="BY35" s="1006"/>
      <c r="BZ35" s="1005"/>
      <c r="CA35" s="1005"/>
      <c r="CB35" s="1006"/>
      <c r="CC35" s="1005"/>
      <c r="CD35" s="1005"/>
      <c r="CE35" s="291"/>
      <c r="CF35" s="1005"/>
      <c r="CG35" s="1005"/>
      <c r="CH35" s="1006"/>
      <c r="CI35" s="1005"/>
      <c r="CJ35" s="1005"/>
      <c r="CK35" s="1006"/>
      <c r="CL35" s="1005"/>
      <c r="CM35" s="1005"/>
      <c r="CN35" s="1006"/>
      <c r="CP35" s="1005"/>
      <c r="CQ35" s="1005"/>
      <c r="CR35" s="1006"/>
      <c r="CS35" s="1005"/>
      <c r="CT35" s="1005"/>
      <c r="CU35" s="1006"/>
      <c r="CV35" s="1005"/>
      <c r="CW35" s="1005"/>
      <c r="CX35" s="1006"/>
      <c r="CY35" s="1005"/>
      <c r="CZ35" s="1005"/>
      <c r="DA35" s="1006"/>
      <c r="DB35" s="1005"/>
      <c r="DC35" s="1005"/>
      <c r="DD35" s="1006"/>
      <c r="DE35" s="1005"/>
      <c r="DF35" s="1005"/>
      <c r="DG35" s="1006"/>
      <c r="DH35" s="1005"/>
      <c r="DI35" s="1005"/>
      <c r="DJ35" s="291"/>
      <c r="DK35" s="1005"/>
      <c r="DL35" s="1005"/>
      <c r="DM35" s="1006"/>
      <c r="DN35" s="1005"/>
      <c r="DO35" s="1005"/>
      <c r="DP35" s="1006"/>
      <c r="DQ35" s="1005"/>
      <c r="DR35" s="1005"/>
      <c r="DS35" s="1006"/>
    </row>
    <row r="36" spans="1:123" ht="14.1" customHeight="1" x14ac:dyDescent="0.25">
      <c r="A36" s="350">
        <v>194</v>
      </c>
      <c r="B36" s="351" t="str">
        <f t="shared" si="3"/>
        <v/>
      </c>
      <c r="C36" s="352" t="str">
        <f t="shared" si="3"/>
        <v/>
      </c>
      <c r="D36" s="282" t="str">
        <f t="shared" si="19"/>
        <v xml:space="preserve"> </v>
      </c>
      <c r="E36" s="351" t="str">
        <f t="shared" si="4"/>
        <v/>
      </c>
      <c r="F36" s="352" t="str">
        <f t="shared" si="4"/>
        <v/>
      </c>
      <c r="G36" s="282" t="str">
        <f t="shared" si="5"/>
        <v xml:space="preserve"> </v>
      </c>
      <c r="H36" s="351" t="str">
        <f t="shared" si="6"/>
        <v/>
      </c>
      <c r="I36" s="352">
        <f t="shared" si="6"/>
        <v>528.46</v>
      </c>
      <c r="J36" s="282">
        <f t="shared" si="7"/>
        <v>3</v>
      </c>
      <c r="K36" s="351" t="str">
        <f t="shared" si="8"/>
        <v/>
      </c>
      <c r="L36" s="352">
        <f t="shared" si="8"/>
        <v>624.92999999999995</v>
      </c>
      <c r="M36" s="282">
        <f t="shared" si="9"/>
        <v>3</v>
      </c>
      <c r="N36" s="351" t="str">
        <f t="shared" si="10"/>
        <v/>
      </c>
      <c r="O36" s="352">
        <f t="shared" si="10"/>
        <v>741.32</v>
      </c>
      <c r="P36" s="282">
        <f t="shared" si="11"/>
        <v>3</v>
      </c>
      <c r="Q36" s="351" t="str">
        <f t="shared" si="12"/>
        <v/>
      </c>
      <c r="R36" s="352">
        <f t="shared" si="12"/>
        <v>888.12</v>
      </c>
      <c r="S36" s="282">
        <f t="shared" si="13"/>
        <v>2</v>
      </c>
      <c r="T36" s="353" t="str">
        <f t="shared" si="14"/>
        <v/>
      </c>
      <c r="U36" s="354">
        <f t="shared" si="14"/>
        <v>998.21</v>
      </c>
      <c r="V36" s="290">
        <f t="shared" si="15"/>
        <v>2</v>
      </c>
      <c r="W36" s="351" t="str">
        <f t="shared" si="20"/>
        <v/>
      </c>
      <c r="X36" s="352">
        <f t="shared" si="20"/>
        <v>1107.26</v>
      </c>
      <c r="Y36" s="282">
        <f t="shared" si="16"/>
        <v>2</v>
      </c>
      <c r="Z36" s="351" t="str">
        <f t="shared" si="21"/>
        <v/>
      </c>
      <c r="AA36" s="352">
        <f t="shared" si="21"/>
        <v>1280.27</v>
      </c>
      <c r="AB36" s="282">
        <f t="shared" si="17"/>
        <v>2</v>
      </c>
      <c r="AC36" s="351" t="str">
        <f t="shared" si="22"/>
        <v/>
      </c>
      <c r="AD36" s="352">
        <f t="shared" si="22"/>
        <v>1446.99</v>
      </c>
      <c r="AE36" s="282">
        <f t="shared" si="18"/>
        <v>2</v>
      </c>
      <c r="AF36" s="341"/>
      <c r="AG36" s="355"/>
      <c r="AH36" s="356"/>
      <c r="AI36" s="357"/>
      <c r="AJ36" s="358">
        <v>0</v>
      </c>
      <c r="AK36" s="356"/>
      <c r="AL36" s="357"/>
      <c r="AM36" s="358">
        <v>0</v>
      </c>
      <c r="AN36" s="356">
        <v>528.46</v>
      </c>
      <c r="AO36" s="357">
        <v>3</v>
      </c>
      <c r="AP36" s="358">
        <v>0</v>
      </c>
      <c r="AQ36" s="356">
        <v>624.92999999999995</v>
      </c>
      <c r="AR36" s="357">
        <v>3</v>
      </c>
      <c r="AS36" s="358">
        <v>0</v>
      </c>
      <c r="AT36" s="356">
        <v>741.32</v>
      </c>
      <c r="AU36" s="357">
        <v>3</v>
      </c>
      <c r="AV36" s="358">
        <v>0</v>
      </c>
      <c r="AW36" s="356">
        <v>888.12</v>
      </c>
      <c r="AX36" s="357">
        <v>2</v>
      </c>
      <c r="AY36" s="359">
        <v>0</v>
      </c>
      <c r="AZ36" s="360">
        <v>998.21</v>
      </c>
      <c r="BA36" s="290">
        <v>2</v>
      </c>
      <c r="BB36" s="358">
        <v>0</v>
      </c>
      <c r="BC36" s="356">
        <v>1107.26</v>
      </c>
      <c r="BD36" s="357">
        <v>2</v>
      </c>
      <c r="BE36" s="358">
        <v>0</v>
      </c>
      <c r="BF36" s="356">
        <v>1280.27</v>
      </c>
      <c r="BG36" s="357">
        <v>2</v>
      </c>
      <c r="BH36" s="358">
        <v>0</v>
      </c>
      <c r="BI36" s="356">
        <v>1446.99</v>
      </c>
      <c r="BJ36" s="361">
        <v>2</v>
      </c>
      <c r="BK36" s="364"/>
      <c r="BL36" s="1005"/>
      <c r="BM36" s="1006"/>
      <c r="BN36" s="1005"/>
      <c r="BO36" s="1005"/>
      <c r="BP36" s="1006"/>
      <c r="BQ36" s="1005"/>
      <c r="BR36" s="1005"/>
      <c r="BS36" s="1006"/>
      <c r="BT36" s="1005"/>
      <c r="BU36" s="1005"/>
      <c r="BV36" s="1006"/>
      <c r="BW36" s="1005"/>
      <c r="BX36" s="1005"/>
      <c r="BY36" s="1006"/>
      <c r="BZ36" s="1005"/>
      <c r="CA36" s="1005"/>
      <c r="CB36" s="1006"/>
      <c r="CC36" s="1005"/>
      <c r="CD36" s="1005"/>
      <c r="CE36" s="291"/>
      <c r="CF36" s="1005"/>
      <c r="CG36" s="1005"/>
      <c r="CH36" s="1006"/>
      <c r="CI36" s="1005"/>
      <c r="CJ36" s="1005"/>
      <c r="CK36" s="1006"/>
      <c r="CL36" s="1005"/>
      <c r="CM36" s="1005"/>
      <c r="CN36" s="1006"/>
      <c r="CP36" s="1005"/>
      <c r="CQ36" s="1005"/>
      <c r="CR36" s="1006"/>
      <c r="CS36" s="1005"/>
      <c r="CT36" s="1005"/>
      <c r="CU36" s="1006"/>
      <c r="CV36" s="1005"/>
      <c r="CW36" s="1005"/>
      <c r="CX36" s="1006"/>
      <c r="CY36" s="1005"/>
      <c r="CZ36" s="1005"/>
      <c r="DA36" s="1006"/>
      <c r="DB36" s="1005"/>
      <c r="DC36" s="1005"/>
      <c r="DD36" s="1006"/>
      <c r="DE36" s="1005"/>
      <c r="DF36" s="1005"/>
      <c r="DG36" s="1006"/>
      <c r="DH36" s="1005"/>
      <c r="DI36" s="1005"/>
      <c r="DJ36" s="291"/>
      <c r="DK36" s="1005"/>
      <c r="DL36" s="1005"/>
      <c r="DM36" s="1006"/>
      <c r="DN36" s="1005"/>
      <c r="DO36" s="1005"/>
      <c r="DP36" s="1006"/>
      <c r="DQ36" s="1005"/>
      <c r="DR36" s="1005"/>
      <c r="DS36" s="1006"/>
    </row>
    <row r="37" spans="1:123" ht="14.1" customHeight="1" x14ac:dyDescent="0.25">
      <c r="A37" s="350">
        <v>205</v>
      </c>
      <c r="B37" s="351" t="str">
        <f t="shared" si="3"/>
        <v/>
      </c>
      <c r="C37" s="352" t="str">
        <f t="shared" si="3"/>
        <v/>
      </c>
      <c r="D37" s="282" t="str">
        <f t="shared" si="19"/>
        <v xml:space="preserve"> </v>
      </c>
      <c r="E37" s="351" t="str">
        <f t="shared" si="4"/>
        <v/>
      </c>
      <c r="F37" s="352" t="str">
        <f t="shared" si="4"/>
        <v/>
      </c>
      <c r="G37" s="282" t="str">
        <f t="shared" si="5"/>
        <v xml:space="preserve"> </v>
      </c>
      <c r="H37" s="351" t="str">
        <f t="shared" si="6"/>
        <v/>
      </c>
      <c r="I37" s="352">
        <f t="shared" si="6"/>
        <v>574.6</v>
      </c>
      <c r="J37" s="282">
        <f t="shared" si="7"/>
        <v>3</v>
      </c>
      <c r="K37" s="351" t="str">
        <f t="shared" si="8"/>
        <v/>
      </c>
      <c r="L37" s="352">
        <f t="shared" si="8"/>
        <v>662.68</v>
      </c>
      <c r="M37" s="282">
        <f t="shared" si="9"/>
        <v>3</v>
      </c>
      <c r="N37" s="351" t="str">
        <f t="shared" si="10"/>
        <v/>
      </c>
      <c r="O37" s="352">
        <f t="shared" si="10"/>
        <v>803.18</v>
      </c>
      <c r="P37" s="282">
        <f t="shared" si="11"/>
        <v>2</v>
      </c>
      <c r="Q37" s="351" t="str">
        <f t="shared" si="12"/>
        <v/>
      </c>
      <c r="R37" s="352">
        <f t="shared" si="12"/>
        <v>949.98</v>
      </c>
      <c r="S37" s="282">
        <f t="shared" si="13"/>
        <v>2</v>
      </c>
      <c r="T37" s="353" t="str">
        <f t="shared" si="14"/>
        <v/>
      </c>
      <c r="U37" s="354">
        <f t="shared" si="14"/>
        <v>1059.03</v>
      </c>
      <c r="V37" s="290">
        <f t="shared" si="15"/>
        <v>2</v>
      </c>
      <c r="W37" s="351" t="str">
        <f t="shared" si="20"/>
        <v/>
      </c>
      <c r="X37" s="352">
        <f t="shared" si="20"/>
        <v>1191.1400000000001</v>
      </c>
      <c r="Y37" s="282">
        <f t="shared" si="16"/>
        <v>2</v>
      </c>
      <c r="Z37" s="351" t="str">
        <f t="shared" si="21"/>
        <v/>
      </c>
      <c r="AA37" s="352">
        <f t="shared" si="21"/>
        <v>1357.86</v>
      </c>
      <c r="AB37" s="282">
        <f t="shared" si="17"/>
        <v>2</v>
      </c>
      <c r="AC37" s="351" t="str">
        <f t="shared" si="22"/>
        <v/>
      </c>
      <c r="AD37" s="352" t="str">
        <f t="shared" si="22"/>
        <v/>
      </c>
      <c r="AE37" s="282" t="str">
        <f t="shared" si="18"/>
        <v xml:space="preserve"> </v>
      </c>
      <c r="AF37" s="341"/>
      <c r="AG37" s="355"/>
      <c r="AH37" s="356"/>
      <c r="AI37" s="357"/>
      <c r="AJ37" s="358">
        <v>0</v>
      </c>
      <c r="AK37" s="356"/>
      <c r="AL37" s="357"/>
      <c r="AM37" s="358">
        <v>0</v>
      </c>
      <c r="AN37" s="356">
        <v>574.6</v>
      </c>
      <c r="AO37" s="357">
        <v>3</v>
      </c>
      <c r="AP37" s="358">
        <v>0</v>
      </c>
      <c r="AQ37" s="356">
        <v>662.68</v>
      </c>
      <c r="AR37" s="357">
        <v>3</v>
      </c>
      <c r="AS37" s="358">
        <v>0</v>
      </c>
      <c r="AT37" s="356">
        <v>803.18</v>
      </c>
      <c r="AU37" s="357">
        <v>2</v>
      </c>
      <c r="AV37" s="358">
        <v>0</v>
      </c>
      <c r="AW37" s="356">
        <v>949.98</v>
      </c>
      <c r="AX37" s="357">
        <v>2</v>
      </c>
      <c r="AY37" s="359">
        <v>0</v>
      </c>
      <c r="AZ37" s="360">
        <v>1059.03</v>
      </c>
      <c r="BA37" s="290">
        <v>2</v>
      </c>
      <c r="BB37" s="358">
        <v>0</v>
      </c>
      <c r="BC37" s="356">
        <v>1191.1400000000001</v>
      </c>
      <c r="BD37" s="357">
        <v>2</v>
      </c>
      <c r="BE37" s="358">
        <v>0</v>
      </c>
      <c r="BF37" s="356">
        <v>1357.86</v>
      </c>
      <c r="BG37" s="357">
        <v>2</v>
      </c>
      <c r="BH37" s="358">
        <v>0</v>
      </c>
      <c r="BI37" s="356">
        <v>0</v>
      </c>
      <c r="BJ37" s="361" t="s">
        <v>195</v>
      </c>
      <c r="BK37" s="364"/>
      <c r="BL37" s="1005"/>
      <c r="BM37" s="1006"/>
      <c r="BN37" s="1005"/>
      <c r="BO37" s="1005"/>
      <c r="BP37" s="1006"/>
      <c r="BQ37" s="1005"/>
      <c r="BR37" s="1005"/>
      <c r="BS37" s="1006"/>
      <c r="BT37" s="1005"/>
      <c r="BU37" s="1005"/>
      <c r="BV37" s="1006"/>
      <c r="BW37" s="1005"/>
      <c r="BX37" s="1005"/>
      <c r="BY37" s="1006"/>
      <c r="BZ37" s="1005"/>
      <c r="CA37" s="1005"/>
      <c r="CB37" s="1006"/>
      <c r="CC37" s="1005"/>
      <c r="CD37" s="1005"/>
      <c r="CE37" s="291"/>
      <c r="CF37" s="1005"/>
      <c r="CG37" s="1005"/>
      <c r="CH37" s="1006"/>
      <c r="CI37" s="1005"/>
      <c r="CJ37" s="1005"/>
      <c r="CK37" s="1006"/>
      <c r="CL37" s="1005"/>
      <c r="CM37" s="1005"/>
      <c r="CN37" s="1006"/>
      <c r="CP37" s="1005"/>
      <c r="CQ37" s="1005"/>
      <c r="CR37" s="1006"/>
      <c r="CS37" s="1005"/>
      <c r="CT37" s="1005"/>
      <c r="CU37" s="1006"/>
      <c r="CV37" s="1005"/>
      <c r="CW37" s="1005"/>
      <c r="CX37" s="1006"/>
      <c r="CY37" s="1005"/>
      <c r="CZ37" s="1005"/>
      <c r="DA37" s="1006"/>
      <c r="DB37" s="1005"/>
      <c r="DC37" s="1005"/>
      <c r="DD37" s="1006"/>
      <c r="DE37" s="1005"/>
      <c r="DF37" s="1005"/>
      <c r="DG37" s="1006"/>
      <c r="DH37" s="1005"/>
      <c r="DI37" s="1005"/>
      <c r="DJ37" s="291"/>
      <c r="DK37" s="1005"/>
      <c r="DL37" s="1005"/>
      <c r="DM37" s="1006"/>
      <c r="DN37" s="1005"/>
      <c r="DO37" s="1005"/>
      <c r="DP37" s="1006"/>
      <c r="DQ37" s="1005"/>
      <c r="DR37" s="1005"/>
      <c r="DS37" s="1006"/>
    </row>
    <row r="38" spans="1:123" ht="14.1" customHeight="1" x14ac:dyDescent="0.25">
      <c r="A38" s="350">
        <v>219</v>
      </c>
      <c r="B38" s="351" t="str">
        <f t="shared" si="3"/>
        <v/>
      </c>
      <c r="C38" s="352" t="str">
        <f t="shared" si="3"/>
        <v/>
      </c>
      <c r="D38" s="282" t="str">
        <f t="shared" si="19"/>
        <v xml:space="preserve"> </v>
      </c>
      <c r="E38" s="351">
        <f t="shared" si="4"/>
        <v>612.35</v>
      </c>
      <c r="F38" s="352" t="str">
        <f t="shared" si="4"/>
        <v/>
      </c>
      <c r="G38" s="282">
        <f t="shared" si="5"/>
        <v>3</v>
      </c>
      <c r="H38" s="351">
        <f t="shared" si="6"/>
        <v>629.12</v>
      </c>
      <c r="I38" s="352" t="str">
        <f t="shared" si="6"/>
        <v/>
      </c>
      <c r="J38" s="282">
        <f t="shared" si="7"/>
        <v>3</v>
      </c>
      <c r="K38" s="351">
        <f t="shared" si="8"/>
        <v>713.01</v>
      </c>
      <c r="L38" s="352">
        <f t="shared" si="8"/>
        <v>713.01</v>
      </c>
      <c r="M38" s="282">
        <f t="shared" si="9"/>
        <v>3</v>
      </c>
      <c r="N38" s="351">
        <f t="shared" si="10"/>
        <v>868.19</v>
      </c>
      <c r="O38" s="352">
        <f t="shared" si="10"/>
        <v>868.19</v>
      </c>
      <c r="P38" s="282">
        <f t="shared" si="11"/>
        <v>2</v>
      </c>
      <c r="Q38" s="351">
        <f t="shared" si="12"/>
        <v>1016.03</v>
      </c>
      <c r="R38" s="352">
        <f t="shared" si="12"/>
        <v>1016.03</v>
      </c>
      <c r="S38" s="282">
        <f t="shared" si="13"/>
        <v>2</v>
      </c>
      <c r="T38" s="353" t="str">
        <f t="shared" si="14"/>
        <v/>
      </c>
      <c r="U38" s="354">
        <f t="shared" si="14"/>
        <v>1145.01</v>
      </c>
      <c r="V38" s="290">
        <f t="shared" si="15"/>
        <v>2</v>
      </c>
      <c r="W38" s="351" t="str">
        <f t="shared" si="20"/>
        <v/>
      </c>
      <c r="X38" s="352">
        <f t="shared" si="20"/>
        <v>1281.32</v>
      </c>
      <c r="Y38" s="282">
        <f t="shared" si="16"/>
        <v>2</v>
      </c>
      <c r="Z38" s="351" t="str">
        <f t="shared" si="21"/>
        <v/>
      </c>
      <c r="AA38" s="352" t="str">
        <f t="shared" si="21"/>
        <v/>
      </c>
      <c r="AB38" s="282" t="str">
        <f t="shared" si="17"/>
        <v xml:space="preserve"> </v>
      </c>
      <c r="AC38" s="351" t="str">
        <f t="shared" si="22"/>
        <v/>
      </c>
      <c r="AD38" s="352">
        <f t="shared" si="22"/>
        <v>1622.1</v>
      </c>
      <c r="AE38" s="282">
        <f t="shared" si="18"/>
        <v>2</v>
      </c>
      <c r="AF38" s="341"/>
      <c r="AG38" s="355"/>
      <c r="AH38" s="356"/>
      <c r="AI38" s="357"/>
      <c r="AJ38" s="358">
        <v>612.35</v>
      </c>
      <c r="AK38" s="356"/>
      <c r="AL38" s="357">
        <v>3</v>
      </c>
      <c r="AM38" s="358">
        <v>629.12</v>
      </c>
      <c r="AN38" s="356">
        <v>0</v>
      </c>
      <c r="AO38" s="357">
        <v>3</v>
      </c>
      <c r="AP38" s="358">
        <v>713.01</v>
      </c>
      <c r="AQ38" s="356">
        <v>713.01</v>
      </c>
      <c r="AR38" s="357">
        <v>3</v>
      </c>
      <c r="AS38" s="358">
        <v>868.19</v>
      </c>
      <c r="AT38" s="356">
        <v>868.19</v>
      </c>
      <c r="AU38" s="357">
        <v>2</v>
      </c>
      <c r="AV38" s="358">
        <v>1016.03</v>
      </c>
      <c r="AW38" s="356">
        <v>1016.03</v>
      </c>
      <c r="AX38" s="357">
        <v>2</v>
      </c>
      <c r="AY38" s="359">
        <v>0</v>
      </c>
      <c r="AZ38" s="360">
        <v>1145.01</v>
      </c>
      <c r="BA38" s="290">
        <v>2</v>
      </c>
      <c r="BB38" s="358">
        <v>0</v>
      </c>
      <c r="BC38" s="356">
        <v>1281.32</v>
      </c>
      <c r="BD38" s="357">
        <v>2</v>
      </c>
      <c r="BE38" s="358">
        <v>0</v>
      </c>
      <c r="BF38" s="356">
        <v>0</v>
      </c>
      <c r="BG38" s="357" t="s">
        <v>195</v>
      </c>
      <c r="BH38" s="358">
        <v>0</v>
      </c>
      <c r="BI38" s="356">
        <v>1622.1</v>
      </c>
      <c r="BJ38" s="361">
        <v>2</v>
      </c>
      <c r="BK38" s="348"/>
      <c r="BL38" s="1005"/>
      <c r="BM38" s="1006"/>
      <c r="BN38" s="1005"/>
      <c r="BO38" s="1005"/>
      <c r="BP38" s="1006"/>
      <c r="BQ38" s="1005"/>
      <c r="BR38" s="1005"/>
      <c r="BS38" s="1006"/>
      <c r="BT38" s="1005"/>
      <c r="BU38" s="1005"/>
      <c r="BV38" s="1006"/>
      <c r="BW38" s="1005"/>
      <c r="BX38" s="1005"/>
      <c r="BY38" s="1006"/>
      <c r="BZ38" s="1005"/>
      <c r="CA38" s="1005"/>
      <c r="CB38" s="1006"/>
      <c r="CC38" s="1005"/>
      <c r="CD38" s="1005"/>
      <c r="CE38" s="291"/>
      <c r="CF38" s="1005"/>
      <c r="CG38" s="1005"/>
      <c r="CH38" s="1006"/>
      <c r="CI38" s="1005"/>
      <c r="CJ38" s="1005"/>
      <c r="CK38" s="1006"/>
      <c r="CL38" s="1005"/>
      <c r="CM38" s="1005"/>
      <c r="CN38" s="1006"/>
      <c r="CP38" s="1005"/>
      <c r="CQ38" s="1005"/>
      <c r="CR38" s="1006"/>
      <c r="CS38" s="1005"/>
      <c r="CT38" s="1005"/>
      <c r="CU38" s="1006"/>
      <c r="CV38" s="1005"/>
      <c r="CW38" s="1005"/>
      <c r="CX38" s="1006"/>
      <c r="CY38" s="1005"/>
      <c r="CZ38" s="1005"/>
      <c r="DA38" s="1006"/>
      <c r="DB38" s="1005"/>
      <c r="DC38" s="1005"/>
      <c r="DD38" s="1006"/>
      <c r="DE38" s="1005"/>
      <c r="DF38" s="1005"/>
      <c r="DG38" s="1006"/>
      <c r="DH38" s="1005"/>
      <c r="DI38" s="1005"/>
      <c r="DJ38" s="291"/>
      <c r="DK38" s="1005"/>
      <c r="DL38" s="1005"/>
      <c r="DM38" s="1006"/>
      <c r="DN38" s="1005"/>
      <c r="DO38" s="1005"/>
      <c r="DP38" s="1006"/>
      <c r="DQ38" s="1005"/>
      <c r="DR38" s="1005"/>
      <c r="DS38" s="1006"/>
    </row>
    <row r="39" spans="1:123" ht="14.1" customHeight="1" x14ac:dyDescent="0.25">
      <c r="A39" s="350">
        <v>245</v>
      </c>
      <c r="B39" s="351" t="str">
        <f t="shared" si="3"/>
        <v/>
      </c>
      <c r="C39" s="352" t="str">
        <f t="shared" si="3"/>
        <v/>
      </c>
      <c r="D39" s="282" t="str">
        <f t="shared" si="19"/>
        <v xml:space="preserve"> </v>
      </c>
      <c r="E39" s="351" t="str">
        <f t="shared" si="4"/>
        <v/>
      </c>
      <c r="F39" s="352" t="str">
        <f t="shared" si="4"/>
        <v/>
      </c>
      <c r="G39" s="282" t="str">
        <f t="shared" si="5"/>
        <v xml:space="preserve"> </v>
      </c>
      <c r="H39" s="351" t="str">
        <f t="shared" si="6"/>
        <v/>
      </c>
      <c r="I39" s="352" t="str">
        <f t="shared" si="6"/>
        <v/>
      </c>
      <c r="J39" s="282" t="str">
        <f t="shared" si="7"/>
        <v xml:space="preserve"> </v>
      </c>
      <c r="K39" s="351" t="str">
        <f t="shared" si="8"/>
        <v/>
      </c>
      <c r="L39" s="352">
        <f t="shared" si="8"/>
        <v>832.54</v>
      </c>
      <c r="M39" s="282">
        <f t="shared" si="9"/>
        <v>2</v>
      </c>
      <c r="N39" s="351" t="str">
        <f t="shared" si="10"/>
        <v/>
      </c>
      <c r="O39" s="352">
        <f t="shared" si="10"/>
        <v>1022.33</v>
      </c>
      <c r="P39" s="282">
        <f t="shared" si="11"/>
        <v>2</v>
      </c>
      <c r="Q39" s="351" t="str">
        <f t="shared" si="12"/>
        <v/>
      </c>
      <c r="R39" s="352">
        <f t="shared" si="12"/>
        <v>1171.22</v>
      </c>
      <c r="S39" s="282">
        <f t="shared" si="13"/>
        <v>2</v>
      </c>
      <c r="T39" s="353" t="str">
        <f t="shared" si="14"/>
        <v/>
      </c>
      <c r="U39" s="354">
        <f t="shared" si="14"/>
        <v>1292.8499999999999</v>
      </c>
      <c r="V39" s="290">
        <f t="shared" si="15"/>
        <v>2</v>
      </c>
      <c r="W39" s="351" t="str">
        <f t="shared" si="20"/>
        <v/>
      </c>
      <c r="X39" s="352" t="str">
        <f t="shared" si="20"/>
        <v/>
      </c>
      <c r="Y39" s="282" t="str">
        <f t="shared" si="16"/>
        <v xml:space="preserve"> </v>
      </c>
      <c r="Z39" s="351" t="str">
        <f t="shared" si="21"/>
        <v/>
      </c>
      <c r="AA39" s="352">
        <f t="shared" si="21"/>
        <v>1599.02</v>
      </c>
      <c r="AB39" s="282">
        <f t="shared" si="17"/>
        <v>2</v>
      </c>
      <c r="AC39" s="351" t="str">
        <f t="shared" si="22"/>
        <v/>
      </c>
      <c r="AD39" s="352" t="str">
        <f t="shared" si="22"/>
        <v/>
      </c>
      <c r="AE39" s="282" t="str">
        <f t="shared" si="18"/>
        <v xml:space="preserve"> </v>
      </c>
      <c r="AF39" s="341"/>
      <c r="AG39" s="355"/>
      <c r="AH39" s="356"/>
      <c r="AI39" s="357"/>
      <c r="AJ39" s="358">
        <v>0</v>
      </c>
      <c r="AK39" s="356"/>
      <c r="AL39" s="357"/>
      <c r="AM39" s="358">
        <v>0</v>
      </c>
      <c r="AN39" s="356">
        <v>0</v>
      </c>
      <c r="AO39" s="357" t="s">
        <v>195</v>
      </c>
      <c r="AP39" s="358">
        <v>0</v>
      </c>
      <c r="AQ39" s="356">
        <v>832.54</v>
      </c>
      <c r="AR39" s="357">
        <v>2</v>
      </c>
      <c r="AS39" s="358">
        <v>0</v>
      </c>
      <c r="AT39" s="356">
        <v>1022.33</v>
      </c>
      <c r="AU39" s="357">
        <v>2</v>
      </c>
      <c r="AV39" s="358">
        <v>0</v>
      </c>
      <c r="AW39" s="356">
        <v>1171.22</v>
      </c>
      <c r="AX39" s="357">
        <v>2</v>
      </c>
      <c r="AY39" s="359">
        <v>0</v>
      </c>
      <c r="AZ39" s="360">
        <v>1292.8499999999999</v>
      </c>
      <c r="BA39" s="290">
        <v>2</v>
      </c>
      <c r="BB39" s="358">
        <v>0</v>
      </c>
      <c r="BC39" s="356">
        <v>0</v>
      </c>
      <c r="BD39" s="357" t="s">
        <v>195</v>
      </c>
      <c r="BE39" s="358">
        <v>0</v>
      </c>
      <c r="BF39" s="356">
        <v>1599.02</v>
      </c>
      <c r="BG39" s="357">
        <v>2</v>
      </c>
      <c r="BH39" s="358">
        <v>0</v>
      </c>
      <c r="BI39" s="356">
        <v>0</v>
      </c>
      <c r="BJ39" s="361"/>
      <c r="BK39" s="348"/>
      <c r="BL39" s="1005"/>
      <c r="BM39" s="1006"/>
      <c r="BN39" s="1005"/>
      <c r="BO39" s="1005"/>
      <c r="BP39" s="1006"/>
      <c r="BQ39" s="1005"/>
      <c r="BR39" s="1005"/>
      <c r="BS39" s="1006"/>
      <c r="BT39" s="1005"/>
      <c r="BU39" s="1005"/>
      <c r="BV39" s="1006"/>
      <c r="BW39" s="1005"/>
      <c r="BX39" s="1005"/>
      <c r="BY39" s="1006"/>
      <c r="BZ39" s="1005"/>
      <c r="CA39" s="1005"/>
      <c r="CB39" s="1006"/>
      <c r="CC39" s="1005"/>
      <c r="CD39" s="1005"/>
      <c r="CE39" s="291"/>
      <c r="CF39" s="1005"/>
      <c r="CG39" s="1005"/>
      <c r="CH39" s="1006"/>
      <c r="CI39" s="1005"/>
      <c r="CJ39" s="1005"/>
      <c r="CK39" s="1006"/>
      <c r="CL39" s="1005"/>
      <c r="CM39" s="1005"/>
      <c r="CN39" s="1006"/>
      <c r="CP39" s="1005"/>
      <c r="CQ39" s="1005"/>
      <c r="CR39" s="1006"/>
      <c r="CS39" s="1005"/>
      <c r="CT39" s="1005"/>
      <c r="CU39" s="1006"/>
      <c r="CV39" s="1005"/>
      <c r="CW39" s="1005"/>
      <c r="CX39" s="1006"/>
      <c r="CY39" s="1005"/>
      <c r="CZ39" s="1005"/>
      <c r="DA39" s="1006"/>
      <c r="DB39" s="1005"/>
      <c r="DC39" s="1005"/>
      <c r="DD39" s="1006"/>
      <c r="DE39" s="1005"/>
      <c r="DF39" s="1005"/>
      <c r="DG39" s="1006"/>
      <c r="DH39" s="1005"/>
      <c r="DI39" s="1005"/>
      <c r="DJ39" s="291"/>
      <c r="DK39" s="1005"/>
      <c r="DL39" s="1005"/>
      <c r="DM39" s="1006"/>
      <c r="DN39" s="1005"/>
      <c r="DO39" s="1005"/>
      <c r="DP39" s="1006"/>
      <c r="DQ39" s="1005"/>
      <c r="DR39" s="1005"/>
      <c r="DS39" s="1006"/>
    </row>
    <row r="40" spans="1:123" ht="14.1" customHeight="1" thickBot="1" x14ac:dyDescent="0.3">
      <c r="A40" s="365">
        <v>273</v>
      </c>
      <c r="B40" s="366" t="str">
        <f t="shared" si="3"/>
        <v/>
      </c>
      <c r="C40" s="367" t="str">
        <f t="shared" si="3"/>
        <v/>
      </c>
      <c r="D40" s="368" t="str">
        <f t="shared" si="19"/>
        <v xml:space="preserve"> </v>
      </c>
      <c r="E40" s="366">
        <f t="shared" si="4"/>
        <v>818.91</v>
      </c>
      <c r="F40" s="367" t="str">
        <f t="shared" si="4"/>
        <v/>
      </c>
      <c r="G40" s="368">
        <f t="shared" si="5"/>
        <v>2</v>
      </c>
      <c r="H40" s="366">
        <f t="shared" si="6"/>
        <v>852.46</v>
      </c>
      <c r="I40" s="367" t="str">
        <f t="shared" si="6"/>
        <v/>
      </c>
      <c r="J40" s="368">
        <f t="shared" si="7"/>
        <v>2</v>
      </c>
      <c r="K40" s="366">
        <f t="shared" si="8"/>
        <v>999.25</v>
      </c>
      <c r="L40" s="367" t="str">
        <f t="shared" si="8"/>
        <v/>
      </c>
      <c r="M40" s="368">
        <f t="shared" si="9"/>
        <v>2</v>
      </c>
      <c r="N40" s="366" t="str">
        <f t="shared" si="10"/>
        <v/>
      </c>
      <c r="O40" s="367" t="str">
        <f t="shared" si="10"/>
        <v/>
      </c>
      <c r="P40" s="368" t="str">
        <f t="shared" si="11"/>
        <v xml:space="preserve"> </v>
      </c>
      <c r="Q40" s="366" t="str">
        <f t="shared" si="12"/>
        <v/>
      </c>
      <c r="R40" s="367" t="str">
        <f t="shared" si="12"/>
        <v/>
      </c>
      <c r="S40" s="368" t="str">
        <f t="shared" si="13"/>
        <v xml:space="preserve"> </v>
      </c>
      <c r="T40" s="369" t="str">
        <f t="shared" si="14"/>
        <v/>
      </c>
      <c r="U40" s="370" t="str">
        <f t="shared" si="14"/>
        <v/>
      </c>
      <c r="V40" s="371" t="str">
        <f t="shared" si="15"/>
        <v xml:space="preserve"> </v>
      </c>
      <c r="W40" s="366" t="str">
        <f t="shared" si="20"/>
        <v/>
      </c>
      <c r="X40" s="367" t="str">
        <f t="shared" si="20"/>
        <v/>
      </c>
      <c r="Y40" s="368" t="str">
        <f t="shared" si="16"/>
        <v xml:space="preserve"> </v>
      </c>
      <c r="Z40" s="366" t="str">
        <f t="shared" si="21"/>
        <v/>
      </c>
      <c r="AA40" s="367" t="str">
        <f t="shared" si="21"/>
        <v/>
      </c>
      <c r="AB40" s="368" t="str">
        <f t="shared" si="17"/>
        <v xml:space="preserve"> </v>
      </c>
      <c r="AC40" s="366" t="str">
        <f t="shared" si="22"/>
        <v/>
      </c>
      <c r="AD40" s="367" t="str">
        <f t="shared" si="22"/>
        <v/>
      </c>
      <c r="AE40" s="368" t="str">
        <f t="shared" si="18"/>
        <v xml:space="preserve"> </v>
      </c>
      <c r="AF40" s="341"/>
      <c r="AG40" s="372"/>
      <c r="AH40" s="373"/>
      <c r="AI40" s="374"/>
      <c r="AJ40" s="375">
        <v>818.91</v>
      </c>
      <c r="AK40" s="373"/>
      <c r="AL40" s="374">
        <v>2</v>
      </c>
      <c r="AM40" s="375">
        <v>852.46</v>
      </c>
      <c r="AN40" s="373">
        <v>0</v>
      </c>
      <c r="AO40" s="374">
        <v>2</v>
      </c>
      <c r="AP40" s="375">
        <v>999.25</v>
      </c>
      <c r="AQ40" s="373">
        <v>0</v>
      </c>
      <c r="AR40" s="374">
        <v>2</v>
      </c>
      <c r="AS40" s="375">
        <v>0</v>
      </c>
      <c r="AT40" s="373">
        <v>0</v>
      </c>
      <c r="AU40" s="374" t="s">
        <v>195</v>
      </c>
      <c r="AV40" s="375">
        <v>0</v>
      </c>
      <c r="AW40" s="373">
        <v>0</v>
      </c>
      <c r="AX40" s="374" t="s">
        <v>195</v>
      </c>
      <c r="AY40" s="376">
        <v>0</v>
      </c>
      <c r="AZ40" s="377">
        <v>0</v>
      </c>
      <c r="BA40" s="378" t="s">
        <v>195</v>
      </c>
      <c r="BB40" s="375">
        <v>0</v>
      </c>
      <c r="BC40" s="373">
        <v>0</v>
      </c>
      <c r="BD40" s="374" t="s">
        <v>195</v>
      </c>
      <c r="BE40" s="375">
        <v>0</v>
      </c>
      <c r="BF40" s="373">
        <v>0</v>
      </c>
      <c r="BG40" s="374" t="s">
        <v>195</v>
      </c>
      <c r="BH40" s="375">
        <v>0</v>
      </c>
      <c r="BI40" s="373">
        <v>0</v>
      </c>
      <c r="BJ40" s="379" t="s">
        <v>195</v>
      </c>
      <c r="BK40" s="348"/>
      <c r="BL40" s="615"/>
      <c r="BM40" s="285"/>
      <c r="BN40" s="1005"/>
      <c r="BO40" s="615"/>
      <c r="BP40" s="285"/>
      <c r="BQ40" s="1005"/>
      <c r="BR40" s="1005"/>
      <c r="BS40" s="285"/>
      <c r="BT40" s="1005"/>
      <c r="BU40" s="1005"/>
      <c r="BV40" s="285"/>
      <c r="BW40" s="1005"/>
      <c r="BX40" s="1005"/>
      <c r="BY40" s="285"/>
      <c r="BZ40" s="1005"/>
      <c r="CA40" s="1005"/>
      <c r="CB40" s="285"/>
      <c r="CC40" s="1005"/>
      <c r="CD40" s="1005"/>
      <c r="CE40" s="291"/>
      <c r="CF40" s="1005"/>
      <c r="CG40" s="1005"/>
      <c r="CH40" s="285"/>
      <c r="CI40" s="1005"/>
      <c r="CJ40" s="1005"/>
      <c r="CK40" s="285"/>
      <c r="CL40" s="615"/>
      <c r="CM40" s="1005"/>
      <c r="CN40" s="285"/>
      <c r="CP40" s="615"/>
      <c r="CQ40" s="615"/>
      <c r="CR40" s="285"/>
      <c r="CS40" s="1005"/>
      <c r="CT40" s="615"/>
      <c r="CU40" s="285"/>
      <c r="CV40" s="1005"/>
      <c r="CW40" s="1005"/>
      <c r="CX40" s="285"/>
      <c r="CY40" s="1005"/>
      <c r="CZ40" s="1005"/>
      <c r="DA40" s="285"/>
      <c r="DB40" s="1005"/>
      <c r="DC40" s="1005"/>
      <c r="DD40" s="285"/>
      <c r="DE40" s="1005"/>
      <c r="DF40" s="1005"/>
      <c r="DG40" s="285"/>
      <c r="DH40" s="1005"/>
      <c r="DI40" s="1005"/>
      <c r="DJ40" s="291"/>
      <c r="DK40" s="1005"/>
      <c r="DL40" s="1005"/>
      <c r="DM40" s="285"/>
      <c r="DN40" s="1005"/>
      <c r="DO40" s="1005"/>
      <c r="DP40" s="285"/>
      <c r="DQ40" s="1005"/>
      <c r="DR40" s="1005"/>
      <c r="DS40" s="285"/>
    </row>
    <row r="41" spans="1:123" ht="14.1" customHeight="1" x14ac:dyDescent="0.2">
      <c r="O41" s="65"/>
    </row>
    <row r="42" spans="1:123" ht="14.1" customHeight="1" x14ac:dyDescent="0.2">
      <c r="A42" s="381" t="s">
        <v>21</v>
      </c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2" t="str">
        <f>'[1]WM-ZHE'!K84</f>
        <v>Офис продаж:</v>
      </c>
      <c r="AB42" s="381"/>
      <c r="AC42" s="381"/>
      <c r="BK42" s="383"/>
    </row>
    <row r="43" spans="1:123" ht="14.1" customHeight="1" x14ac:dyDescent="0.2">
      <c r="A43" s="1208" t="s">
        <v>23</v>
      </c>
      <c r="B43" s="1208"/>
      <c r="C43" s="1208"/>
      <c r="D43" s="1208"/>
      <c r="E43" s="1208"/>
      <c r="F43" s="1208"/>
      <c r="G43" s="1208"/>
      <c r="H43" s="1208"/>
      <c r="I43" s="1208"/>
      <c r="J43" s="1208"/>
      <c r="K43" s="1208"/>
      <c r="L43" s="1208"/>
      <c r="M43" s="1208"/>
      <c r="N43" s="1208"/>
      <c r="O43" s="1208"/>
      <c r="P43" s="1208"/>
      <c r="Q43" s="1208"/>
      <c r="R43" s="1208"/>
      <c r="S43" s="1208"/>
      <c r="T43" s="384"/>
      <c r="U43" s="385"/>
      <c r="V43" s="33"/>
      <c r="W43" s="33"/>
      <c r="X43" s="33"/>
      <c r="Y43" s="33"/>
      <c r="Z43" s="33"/>
      <c r="AA43" s="257" t="str">
        <f>'[1]WM-ZHE'!K85</f>
        <v>105064, Москва</v>
      </c>
      <c r="AB43" s="257"/>
      <c r="AC43" s="257"/>
      <c r="BK43" s="386"/>
    </row>
    <row r="44" spans="1:123" ht="14.1" customHeight="1" x14ac:dyDescent="0.2">
      <c r="A44" s="1208" t="s">
        <v>25</v>
      </c>
      <c r="B44" s="1208"/>
      <c r="C44" s="1208"/>
      <c r="D44" s="1208"/>
      <c r="E44" s="1208"/>
      <c r="F44" s="1208"/>
      <c r="G44" s="1208"/>
      <c r="H44" s="1208"/>
      <c r="I44" s="1208"/>
      <c r="J44" s="1208"/>
      <c r="K44" s="1208"/>
      <c r="L44" s="1208"/>
      <c r="M44" s="1208"/>
      <c r="N44" s="1208"/>
      <c r="O44" s="1208"/>
      <c r="P44" s="1208"/>
      <c r="Q44" s="1208"/>
      <c r="R44" s="1208"/>
      <c r="S44" s="1208"/>
      <c r="T44" s="1208"/>
      <c r="U44" s="1208"/>
      <c r="V44" s="33"/>
      <c r="W44" s="33"/>
      <c r="X44" s="33"/>
      <c r="Y44" s="33"/>
      <c r="Z44" s="33"/>
      <c r="AA44" s="257" t="str">
        <f>'[1]WM-ZHE'!K86</f>
        <v>Земляной вал, 9</v>
      </c>
      <c r="AB44" s="257"/>
      <c r="AC44" s="257"/>
      <c r="BK44" s="386"/>
    </row>
    <row r="45" spans="1:123" ht="14.1" customHeight="1" x14ac:dyDescent="0.2">
      <c r="A45" s="1209" t="s">
        <v>27</v>
      </c>
      <c r="B45" s="1209"/>
      <c r="C45" s="1209"/>
      <c r="D45" s="1209"/>
      <c r="E45" s="1209"/>
      <c r="F45" s="1209"/>
      <c r="G45" s="1209"/>
      <c r="H45" s="1209"/>
      <c r="I45" s="1209"/>
      <c r="J45" s="1209"/>
      <c r="K45" s="1209"/>
      <c r="L45" s="1209"/>
      <c r="M45" s="1209"/>
      <c r="N45" s="1209"/>
      <c r="O45" s="1209"/>
      <c r="P45" s="1209"/>
      <c r="Q45" s="1209"/>
      <c r="R45" s="1209"/>
      <c r="S45" s="1209"/>
      <c r="T45" s="1209"/>
      <c r="U45" s="1209"/>
      <c r="V45" s="33"/>
      <c r="W45" s="33"/>
      <c r="X45" s="33"/>
      <c r="Y45" s="33"/>
      <c r="Z45" s="33"/>
      <c r="AA45" s="257" t="str">
        <f>'[1]WM-ZHE'!K87</f>
        <v>Бизнес-центр "СИТИДЕЛ", 10 этаж</v>
      </c>
      <c r="AB45" s="257"/>
      <c r="AC45" s="257"/>
      <c r="BK45" s="386"/>
    </row>
    <row r="46" spans="1:123" ht="14.1" customHeight="1" x14ac:dyDescent="0.2">
      <c r="A46" s="1206"/>
      <c r="B46" s="1206"/>
      <c r="C46" s="1206"/>
      <c r="D46" s="1206"/>
      <c r="E46" s="1206"/>
      <c r="F46" s="1206"/>
      <c r="G46" s="1206"/>
      <c r="H46" s="1206"/>
      <c r="I46" s="1206"/>
      <c r="J46" s="1206"/>
      <c r="K46" s="1206"/>
      <c r="L46" s="1206"/>
      <c r="M46" s="1206"/>
      <c r="N46" s="1206"/>
      <c r="O46" s="1206"/>
      <c r="P46" s="1206"/>
      <c r="Q46" s="387"/>
      <c r="R46" s="33"/>
      <c r="S46" s="33"/>
      <c r="T46" s="33"/>
      <c r="U46" s="385"/>
      <c r="V46" s="33"/>
      <c r="W46" s="33"/>
      <c r="X46" s="33"/>
      <c r="Y46" s="33"/>
      <c r="Z46" s="33"/>
      <c r="AA46" s="257" t="str">
        <f>'[1]WM-ZHE'!K88</f>
        <v>тел.     +7(495) 995-77-55</v>
      </c>
      <c r="AB46" s="257"/>
      <c r="AC46" s="257"/>
      <c r="BK46" s="386"/>
    </row>
    <row r="47" spans="1:123" ht="14.1" customHeight="1" x14ac:dyDescent="0.2">
      <c r="A47" s="384"/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5"/>
      <c r="M47" s="33"/>
      <c r="N47" s="33"/>
      <c r="O47" s="385"/>
      <c r="P47" s="33"/>
      <c r="Q47" s="33"/>
      <c r="R47" s="385"/>
      <c r="S47" s="33"/>
      <c r="T47" s="33"/>
      <c r="U47" s="385"/>
      <c r="V47" s="33"/>
      <c r="W47" s="33"/>
      <c r="X47" s="33"/>
      <c r="Y47" s="33"/>
      <c r="Z47" s="33"/>
      <c r="AA47" s="257" t="str">
        <f>'[1]WM-ZHE'!K89</f>
        <v>факс   +7(495) 995 77 75</v>
      </c>
      <c r="AB47" s="257"/>
      <c r="AC47" s="257"/>
      <c r="BK47" s="388"/>
    </row>
    <row r="48" spans="1:123" ht="14.1" customHeight="1" x14ac:dyDescent="0.2"/>
    <row r="50" spans="3:12" x14ac:dyDescent="0.2">
      <c r="C50" s="389"/>
      <c r="L50" s="390"/>
    </row>
  </sheetData>
  <sheetProtection formatCells="0" formatColumns="0" formatRows="0"/>
  <mergeCells count="51">
    <mergeCell ref="A46:P46"/>
    <mergeCell ref="BB7:BD7"/>
    <mergeCell ref="BE7:BG7"/>
    <mergeCell ref="BH7:BJ7"/>
    <mergeCell ref="A43:S43"/>
    <mergeCell ref="A44:U44"/>
    <mergeCell ref="A45:U45"/>
    <mergeCell ref="AJ7:AL7"/>
    <mergeCell ref="AM7:AO7"/>
    <mergeCell ref="AP7:AR7"/>
    <mergeCell ref="AS7:AU7"/>
    <mergeCell ref="AV7:AX7"/>
    <mergeCell ref="AY7:BA7"/>
    <mergeCell ref="Q7:S7"/>
    <mergeCell ref="T7:V7"/>
    <mergeCell ref="W7:Y7"/>
    <mergeCell ref="Z7:AB7"/>
    <mergeCell ref="AC7:AE7"/>
    <mergeCell ref="AG7:AI7"/>
    <mergeCell ref="A7:A8"/>
    <mergeCell ref="B7:D7"/>
    <mergeCell ref="E7:G7"/>
    <mergeCell ref="H7:J7"/>
    <mergeCell ref="K7:M7"/>
    <mergeCell ref="N7:P7"/>
    <mergeCell ref="AC6:AD6"/>
    <mergeCell ref="A1:AE1"/>
    <mergeCell ref="A2:AE2"/>
    <mergeCell ref="A3:AE3"/>
    <mergeCell ref="A4:AE4"/>
    <mergeCell ref="A5:AE5"/>
    <mergeCell ref="BL7:BM7"/>
    <mergeCell ref="BN7:BP7"/>
    <mergeCell ref="BQ7:BS7"/>
    <mergeCell ref="BT7:BV7"/>
    <mergeCell ref="BW7:BY7"/>
    <mergeCell ref="BZ7:CB7"/>
    <mergeCell ref="CC7:CE7"/>
    <mergeCell ref="CF7:CH7"/>
    <mergeCell ref="CI7:CK7"/>
    <mergeCell ref="CL7:CN7"/>
    <mergeCell ref="CP7:CR7"/>
    <mergeCell ref="CS7:CU7"/>
    <mergeCell ref="CV7:CX7"/>
    <mergeCell ref="CY7:DA7"/>
    <mergeCell ref="DB7:DD7"/>
    <mergeCell ref="DE7:DG7"/>
    <mergeCell ref="DH7:DJ7"/>
    <mergeCell ref="DK7:DM7"/>
    <mergeCell ref="DN7:DP7"/>
    <mergeCell ref="DQ7:DS7"/>
  </mergeCells>
  <printOptions horizontalCentered="1"/>
  <pageMargins left="0.2" right="0.21" top="0.55118110236220474" bottom="0.62992125984251968" header="0.43" footer="0.51181102362204722"/>
  <pageSetup paperSize="9" scale="55" orientation="landscape" r:id="rId1"/>
  <headerFooter alignWithMargins="0"/>
  <rowBreaks count="1" manualBreakCount="1">
    <brk id="7" max="16383" man="1"/>
  </rowBreaks>
  <colBreaks count="1" manualBreakCount="1">
    <brk id="3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V49"/>
  <sheetViews>
    <sheetView showGridLines="0" view="pageBreakPreview" zoomScale="70" zoomScaleNormal="85" zoomScaleSheetLayoutView="70" workbookViewId="0">
      <pane xSplit="1" ySplit="9" topLeftCell="B10" activePane="bottomRight" state="frozen"/>
      <selection activeCell="V110" sqref="V110"/>
      <selection pane="topRight" activeCell="V110" sqref="V110"/>
      <selection pane="bottomLeft" activeCell="V110" sqref="V110"/>
      <selection pane="bottomRight" activeCell="BM17" sqref="BM17"/>
    </sheetView>
  </sheetViews>
  <sheetFormatPr defaultRowHeight="12.75" x14ac:dyDescent="0.2"/>
  <cols>
    <col min="1" max="1" width="11.7109375" style="216" customWidth="1"/>
    <col min="2" max="3" width="9.7109375" style="216" customWidth="1"/>
    <col min="4" max="4" width="5.7109375" style="216" customWidth="1"/>
    <col min="5" max="5" width="9.7109375" style="216" customWidth="1"/>
    <col min="6" max="6" width="9.7109375" style="76" customWidth="1"/>
    <col min="7" max="7" width="5.7109375" style="66" customWidth="1"/>
    <col min="8" max="8" width="9.7109375" style="66" customWidth="1"/>
    <col min="9" max="9" width="9.7109375" style="76" customWidth="1"/>
    <col min="10" max="10" width="5.7109375" style="66" customWidth="1"/>
    <col min="11" max="11" width="9.7109375" style="66" customWidth="1"/>
    <col min="12" max="12" width="13.85546875" style="76" customWidth="1"/>
    <col min="13" max="13" width="5.7109375" style="66" customWidth="1"/>
    <col min="14" max="14" width="9.7109375" style="66" customWidth="1"/>
    <col min="15" max="15" width="16.140625" style="76" customWidth="1"/>
    <col min="16" max="16" width="5.7109375" style="66" customWidth="1"/>
    <col min="17" max="18" width="9.7109375" style="66" customWidth="1"/>
    <col min="19" max="19" width="5.7109375" style="66" customWidth="1"/>
    <col min="20" max="21" width="9.7109375" style="66" customWidth="1"/>
    <col min="22" max="22" width="5.7109375" style="66" customWidth="1"/>
    <col min="23" max="24" width="9.7109375" style="66" customWidth="1"/>
    <col min="25" max="25" width="5.7109375" style="66" customWidth="1"/>
    <col min="26" max="27" width="9.7109375" style="66" customWidth="1"/>
    <col min="28" max="28" width="5.7109375" style="66" customWidth="1"/>
    <col min="29" max="29" width="9.7109375" style="76" customWidth="1"/>
    <col min="30" max="30" width="9.7109375" style="66" customWidth="1"/>
    <col min="31" max="31" width="5.7109375" style="435" customWidth="1"/>
    <col min="32" max="32" width="5.7109375" style="66" hidden="1" customWidth="1"/>
    <col min="33" max="33" width="7.7109375" style="434" hidden="1" customWidth="1"/>
    <col min="34" max="34" width="8.42578125" style="66" hidden="1" customWidth="1"/>
    <col min="35" max="59" width="7.7109375" style="66" hidden="1" customWidth="1"/>
    <col min="60" max="62" width="9.140625" style="66" hidden="1" customWidth="1"/>
    <col min="63" max="63" width="9.140625" style="66" customWidth="1"/>
    <col min="64" max="64" width="5.7109375" style="741" customWidth="1"/>
    <col min="65" max="65" width="7.7109375" style="769" customWidth="1"/>
    <col min="66" max="66" width="8.42578125" style="741" customWidth="1"/>
    <col min="67" max="91" width="7.7109375" style="741" customWidth="1"/>
    <col min="92" max="94" width="9.140625" style="741" customWidth="1"/>
    <col min="95" max="95" width="9.140625" style="741"/>
    <col min="96" max="96" width="5.7109375" style="741" customWidth="1"/>
    <col min="97" max="97" width="7.7109375" style="769" customWidth="1"/>
    <col min="98" max="98" width="8.42578125" style="741" customWidth="1"/>
    <col min="99" max="123" width="7.7109375" style="741" customWidth="1"/>
    <col min="124" max="126" width="9.140625" style="741" customWidth="1"/>
    <col min="127" max="16384" width="9.140625" style="66"/>
  </cols>
  <sheetData>
    <row r="1" spans="1:126" s="25" customFormat="1" ht="15.95" customHeight="1" x14ac:dyDescent="0.2">
      <c r="A1" s="1075" t="s">
        <v>0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P1" s="1075"/>
      <c r="Q1" s="1075"/>
      <c r="R1" s="1075"/>
      <c r="S1" s="1075"/>
      <c r="T1" s="1075"/>
      <c r="U1" s="1075"/>
      <c r="V1" s="1075"/>
      <c r="W1" s="1075"/>
      <c r="X1" s="1075"/>
      <c r="Y1" s="1075"/>
      <c r="Z1" s="1075"/>
      <c r="AA1" s="1075"/>
      <c r="AB1" s="1075"/>
      <c r="AC1" s="1075"/>
      <c r="AD1" s="1075"/>
      <c r="AE1" s="1075"/>
      <c r="AF1" s="220"/>
      <c r="AG1" s="391"/>
      <c r="BL1" s="220"/>
      <c r="BM1" s="1000"/>
      <c r="BN1" s="1001"/>
      <c r="BO1" s="1001"/>
      <c r="BP1" s="1001"/>
      <c r="BQ1" s="1001"/>
      <c r="BR1" s="1001"/>
      <c r="BS1" s="1001"/>
      <c r="BT1" s="1001"/>
      <c r="BU1" s="1001"/>
      <c r="BV1" s="1001"/>
      <c r="BW1" s="1001"/>
      <c r="BX1" s="1001"/>
      <c r="BY1" s="1001"/>
      <c r="BZ1" s="1001"/>
      <c r="CA1" s="1001"/>
      <c r="CB1" s="1001"/>
      <c r="CC1" s="1001"/>
      <c r="CD1" s="1001"/>
      <c r="CE1" s="1001"/>
      <c r="CF1" s="1001"/>
      <c r="CG1" s="1001"/>
      <c r="CH1" s="1001"/>
      <c r="CI1" s="1001"/>
      <c r="CJ1" s="1001"/>
      <c r="CK1" s="1001"/>
      <c r="CL1" s="1001"/>
      <c r="CM1" s="1001"/>
      <c r="CN1" s="1001"/>
      <c r="CO1" s="1001"/>
      <c r="CP1" s="1001"/>
      <c r="CQ1" s="1001"/>
      <c r="CR1" s="220"/>
      <c r="CS1" s="1000"/>
      <c r="CT1" s="1001"/>
      <c r="CU1" s="1001"/>
      <c r="CV1" s="1001"/>
      <c r="CW1" s="1001"/>
      <c r="CX1" s="1001"/>
      <c r="CY1" s="1001"/>
      <c r="CZ1" s="1001"/>
      <c r="DA1" s="1001"/>
      <c r="DB1" s="1001"/>
      <c r="DC1" s="1001"/>
      <c r="DD1" s="1001"/>
      <c r="DE1" s="1001"/>
      <c r="DF1" s="1001"/>
      <c r="DG1" s="1001"/>
      <c r="DH1" s="1001"/>
      <c r="DI1" s="1001"/>
      <c r="DJ1" s="1001"/>
      <c r="DK1" s="1001"/>
      <c r="DL1" s="1001"/>
      <c r="DM1" s="1001"/>
      <c r="DN1" s="1001"/>
      <c r="DO1" s="1001"/>
      <c r="DP1" s="1001"/>
      <c r="DQ1" s="1001"/>
      <c r="DR1" s="1001"/>
      <c r="DS1" s="1001"/>
      <c r="DT1" s="1001"/>
      <c r="DU1" s="1001"/>
      <c r="DV1" s="1001"/>
    </row>
    <row r="2" spans="1:126" s="25" customFormat="1" ht="15.95" customHeight="1" x14ac:dyDescent="0.2">
      <c r="A2" s="1075" t="s">
        <v>1</v>
      </c>
      <c r="B2" s="1075"/>
      <c r="C2" s="1075"/>
      <c r="D2" s="1075"/>
      <c r="E2" s="1075"/>
      <c r="F2" s="1075"/>
      <c r="G2" s="1075"/>
      <c r="H2" s="1075"/>
      <c r="I2" s="1075"/>
      <c r="J2" s="1075"/>
      <c r="K2" s="1075"/>
      <c r="L2" s="1075"/>
      <c r="M2" s="1075"/>
      <c r="N2" s="1075"/>
      <c r="O2" s="1075"/>
      <c r="P2" s="1075"/>
      <c r="Q2" s="1075"/>
      <c r="R2" s="1075"/>
      <c r="S2" s="1075"/>
      <c r="T2" s="1075"/>
      <c r="U2" s="1075"/>
      <c r="V2" s="1075"/>
      <c r="W2" s="1075"/>
      <c r="X2" s="1075"/>
      <c r="Y2" s="1075"/>
      <c r="Z2" s="1075"/>
      <c r="AA2" s="1075"/>
      <c r="AB2" s="1075"/>
      <c r="AC2" s="1075"/>
      <c r="AD2" s="1075"/>
      <c r="AE2" s="1075"/>
      <c r="AF2" s="220"/>
      <c r="AG2" s="391"/>
      <c r="BL2" s="220"/>
      <c r="BM2" s="1000"/>
      <c r="BN2" s="1001"/>
      <c r="BO2" s="1001"/>
      <c r="BP2" s="1001"/>
      <c r="BQ2" s="1001"/>
      <c r="BR2" s="1001"/>
      <c r="BS2" s="1001"/>
      <c r="BT2" s="1001"/>
      <c r="BU2" s="1001"/>
      <c r="BV2" s="1001"/>
      <c r="BW2" s="1001"/>
      <c r="BX2" s="1001"/>
      <c r="BY2" s="1001"/>
      <c r="BZ2" s="1001"/>
      <c r="CA2" s="1001"/>
      <c r="CB2" s="1001"/>
      <c r="CC2" s="1001"/>
      <c r="CD2" s="1001"/>
      <c r="CE2" s="1001"/>
      <c r="CF2" s="1001"/>
      <c r="CG2" s="1001"/>
      <c r="CH2" s="1001"/>
      <c r="CI2" s="1001"/>
      <c r="CJ2" s="1001"/>
      <c r="CK2" s="1001"/>
      <c r="CL2" s="1001"/>
      <c r="CM2" s="1001"/>
      <c r="CN2" s="1001"/>
      <c r="CO2" s="1001"/>
      <c r="CP2" s="1001"/>
      <c r="CQ2" s="1001"/>
      <c r="CR2" s="220"/>
      <c r="CS2" s="1000"/>
      <c r="CT2" s="1001"/>
      <c r="CU2" s="1001"/>
      <c r="CV2" s="1001"/>
      <c r="CW2" s="1001"/>
      <c r="CX2" s="1001"/>
      <c r="CY2" s="1001"/>
      <c r="CZ2" s="1001"/>
      <c r="DA2" s="1001"/>
      <c r="DB2" s="1001"/>
      <c r="DC2" s="1001"/>
      <c r="DD2" s="1001"/>
      <c r="DE2" s="1001"/>
      <c r="DF2" s="1001"/>
      <c r="DG2" s="1001"/>
      <c r="DH2" s="1001"/>
      <c r="DI2" s="1001"/>
      <c r="DJ2" s="1001"/>
      <c r="DK2" s="1001"/>
      <c r="DL2" s="1001"/>
      <c r="DM2" s="1001"/>
      <c r="DN2" s="1001"/>
      <c r="DO2" s="1001"/>
      <c r="DP2" s="1001"/>
      <c r="DQ2" s="1001"/>
      <c r="DR2" s="1001"/>
      <c r="DS2" s="1001"/>
      <c r="DT2" s="1001"/>
      <c r="DU2" s="1001"/>
      <c r="DV2" s="1001"/>
    </row>
    <row r="3" spans="1:126" s="25" customFormat="1" ht="15.95" customHeight="1" x14ac:dyDescent="0.2">
      <c r="A3" s="1091">
        <f>'WM-ZHE'!A4:M4</f>
        <v>42370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  <c r="U3" s="1075"/>
      <c r="V3" s="1075"/>
      <c r="W3" s="1075"/>
      <c r="X3" s="1075"/>
      <c r="Y3" s="1075"/>
      <c r="Z3" s="1075"/>
      <c r="AA3" s="1075"/>
      <c r="AB3" s="1075"/>
      <c r="AC3" s="1075"/>
      <c r="AD3" s="1075"/>
      <c r="AE3" s="1075"/>
      <c r="AF3" s="220"/>
      <c r="AG3" s="391"/>
      <c r="BL3" s="220"/>
      <c r="BM3" s="1000"/>
      <c r="BN3" s="1001"/>
      <c r="BO3" s="1001"/>
      <c r="BP3" s="1001"/>
      <c r="BQ3" s="1001"/>
      <c r="BR3" s="1001"/>
      <c r="BS3" s="1001"/>
      <c r="BT3" s="1001"/>
      <c r="BU3" s="1001"/>
      <c r="BV3" s="1001"/>
      <c r="BW3" s="1001"/>
      <c r="BX3" s="1001"/>
      <c r="BY3" s="1001"/>
      <c r="BZ3" s="1001"/>
      <c r="CA3" s="1001"/>
      <c r="CB3" s="1001"/>
      <c r="CC3" s="1001"/>
      <c r="CD3" s="1001"/>
      <c r="CE3" s="1001"/>
      <c r="CF3" s="1001"/>
      <c r="CG3" s="1001"/>
      <c r="CH3" s="1001"/>
      <c r="CI3" s="1001"/>
      <c r="CJ3" s="1001"/>
      <c r="CK3" s="1001"/>
      <c r="CL3" s="1001"/>
      <c r="CM3" s="1001"/>
      <c r="CN3" s="1001"/>
      <c r="CO3" s="1001"/>
      <c r="CP3" s="1001"/>
      <c r="CQ3" s="1001"/>
      <c r="CR3" s="220"/>
      <c r="CS3" s="1000"/>
      <c r="CT3" s="1001"/>
      <c r="CU3" s="1001"/>
      <c r="CV3" s="1001"/>
      <c r="CW3" s="1001"/>
      <c r="CX3" s="1001"/>
      <c r="CY3" s="1001"/>
      <c r="CZ3" s="1001"/>
      <c r="DA3" s="1001"/>
      <c r="DB3" s="1001"/>
      <c r="DC3" s="1001"/>
      <c r="DD3" s="1001"/>
      <c r="DE3" s="1001"/>
      <c r="DF3" s="1001"/>
      <c r="DG3" s="1001"/>
      <c r="DH3" s="1001"/>
      <c r="DI3" s="1001"/>
      <c r="DJ3" s="1001"/>
      <c r="DK3" s="1001"/>
      <c r="DL3" s="1001"/>
      <c r="DM3" s="1001"/>
      <c r="DN3" s="1001"/>
      <c r="DO3" s="1001"/>
      <c r="DP3" s="1001"/>
      <c r="DQ3" s="1001"/>
      <c r="DR3" s="1001"/>
      <c r="DS3" s="1001"/>
      <c r="DT3" s="1001"/>
      <c r="DU3" s="1001"/>
      <c r="DV3" s="1001"/>
    </row>
    <row r="4" spans="1:126" s="25" customFormat="1" ht="15.95" customHeight="1" x14ac:dyDescent="0.2">
      <c r="A4" s="1075" t="s">
        <v>2</v>
      </c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1075"/>
      <c r="O4" s="1075"/>
      <c r="P4" s="1075"/>
      <c r="Q4" s="1075"/>
      <c r="R4" s="1075"/>
      <c r="S4" s="1075"/>
      <c r="T4" s="1075"/>
      <c r="U4" s="1075"/>
      <c r="V4" s="1075"/>
      <c r="W4" s="1075"/>
      <c r="X4" s="1075"/>
      <c r="Y4" s="1075"/>
      <c r="Z4" s="1075"/>
      <c r="AA4" s="1075"/>
      <c r="AB4" s="1075"/>
      <c r="AC4" s="1075"/>
      <c r="AD4" s="1075"/>
      <c r="AE4" s="1075"/>
      <c r="AF4" s="263"/>
      <c r="AG4" s="391"/>
      <c r="BL4" s="940"/>
      <c r="BM4" s="1000"/>
      <c r="BN4" s="1001"/>
      <c r="BO4" s="1001"/>
      <c r="BP4" s="1001"/>
      <c r="BQ4" s="1001"/>
      <c r="BR4" s="1001"/>
      <c r="BS4" s="1001"/>
      <c r="BT4" s="1001"/>
      <c r="BU4" s="1001"/>
      <c r="BV4" s="1001"/>
      <c r="BW4" s="1001"/>
      <c r="BX4" s="1001"/>
      <c r="BY4" s="1001"/>
      <c r="BZ4" s="1001"/>
      <c r="CA4" s="1001"/>
      <c r="CB4" s="1001"/>
      <c r="CC4" s="1001"/>
      <c r="CD4" s="1001"/>
      <c r="CE4" s="1001"/>
      <c r="CF4" s="1001"/>
      <c r="CG4" s="1001"/>
      <c r="CH4" s="1001"/>
      <c r="CI4" s="1001"/>
      <c r="CJ4" s="1001"/>
      <c r="CK4" s="1001"/>
      <c r="CL4" s="1001"/>
      <c r="CM4" s="1001"/>
      <c r="CN4" s="1001"/>
      <c r="CO4" s="1001"/>
      <c r="CP4" s="1001"/>
      <c r="CQ4" s="1001"/>
      <c r="CR4" s="940"/>
      <c r="CS4" s="1000"/>
      <c r="CT4" s="1001"/>
      <c r="CU4" s="1001"/>
      <c r="CV4" s="1001"/>
      <c r="CW4" s="1001"/>
      <c r="CX4" s="1001"/>
      <c r="CY4" s="1001"/>
      <c r="CZ4" s="1001"/>
      <c r="DA4" s="1001"/>
      <c r="DB4" s="1001"/>
      <c r="DC4" s="1001"/>
      <c r="DD4" s="1001"/>
      <c r="DE4" s="1001"/>
      <c r="DF4" s="1001"/>
      <c r="DG4" s="1001"/>
      <c r="DH4" s="1001"/>
      <c r="DI4" s="1001"/>
      <c r="DJ4" s="1001"/>
      <c r="DK4" s="1001"/>
      <c r="DL4" s="1001"/>
      <c r="DM4" s="1001"/>
      <c r="DN4" s="1001"/>
      <c r="DO4" s="1001"/>
      <c r="DP4" s="1001"/>
      <c r="DQ4" s="1001"/>
      <c r="DR4" s="1001"/>
      <c r="DS4" s="1001"/>
      <c r="DT4" s="1001"/>
      <c r="DU4" s="1001"/>
      <c r="DV4" s="1001"/>
    </row>
    <row r="5" spans="1:126" s="25" customFormat="1" ht="15.95" customHeight="1" x14ac:dyDescent="0.2">
      <c r="A5" s="1187" t="s">
        <v>196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  <c r="Q5" s="1187"/>
      <c r="R5" s="1187"/>
      <c r="S5" s="1187"/>
      <c r="T5" s="1187"/>
      <c r="U5" s="1187"/>
      <c r="V5" s="1187"/>
      <c r="W5" s="1187"/>
      <c r="X5" s="1187"/>
      <c r="Y5" s="1187"/>
      <c r="Z5" s="1187"/>
      <c r="AA5" s="1187"/>
      <c r="AB5" s="1187"/>
      <c r="AC5" s="1187"/>
      <c r="AD5" s="1187"/>
      <c r="AE5" s="1187"/>
      <c r="AF5" s="219"/>
      <c r="AG5" s="391"/>
      <c r="BL5" s="937"/>
      <c r="BM5" s="1000"/>
      <c r="BN5" s="1001"/>
      <c r="BO5" s="1001"/>
      <c r="BP5" s="1001"/>
      <c r="BQ5" s="1001"/>
      <c r="BR5" s="1001"/>
      <c r="BS5" s="1001"/>
      <c r="BT5" s="1001"/>
      <c r="BU5" s="1001"/>
      <c r="BV5" s="1001"/>
      <c r="BW5" s="1001"/>
      <c r="BX5" s="1001"/>
      <c r="BY5" s="1001"/>
      <c r="BZ5" s="1001"/>
      <c r="CA5" s="1001"/>
      <c r="CB5" s="1001"/>
      <c r="CC5" s="1001"/>
      <c r="CD5" s="1001"/>
      <c r="CE5" s="1001"/>
      <c r="CF5" s="1001"/>
      <c r="CG5" s="1001"/>
      <c r="CH5" s="1001"/>
      <c r="CI5" s="1001"/>
      <c r="CJ5" s="1001"/>
      <c r="CK5" s="1001"/>
      <c r="CL5" s="1001"/>
      <c r="CM5" s="1001"/>
      <c r="CN5" s="1001"/>
      <c r="CO5" s="1001"/>
      <c r="CP5" s="1001"/>
      <c r="CQ5" s="1001"/>
      <c r="CR5" s="937"/>
      <c r="CS5" s="1000"/>
      <c r="CT5" s="1001"/>
      <c r="CU5" s="1001"/>
      <c r="CV5" s="1001"/>
      <c r="CW5" s="1001"/>
      <c r="CX5" s="1001"/>
      <c r="CY5" s="1001"/>
      <c r="CZ5" s="1001"/>
      <c r="DA5" s="1001"/>
      <c r="DB5" s="1001"/>
      <c r="DC5" s="1001"/>
      <c r="DD5" s="1001"/>
      <c r="DE5" s="1001"/>
      <c r="DF5" s="1001"/>
      <c r="DG5" s="1001"/>
      <c r="DH5" s="1001"/>
      <c r="DI5" s="1001"/>
      <c r="DJ5" s="1001"/>
      <c r="DK5" s="1001"/>
      <c r="DL5" s="1001"/>
      <c r="DM5" s="1001"/>
      <c r="DN5" s="1001"/>
      <c r="DO5" s="1001"/>
      <c r="DP5" s="1001"/>
      <c r="DQ5" s="1001"/>
      <c r="DR5" s="1001"/>
      <c r="DS5" s="1001"/>
      <c r="DT5" s="1001"/>
      <c r="DU5" s="1001"/>
      <c r="DV5" s="1001"/>
    </row>
    <row r="6" spans="1:126" s="25" customFormat="1" ht="15.95" customHeight="1" x14ac:dyDescent="0.2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392"/>
      <c r="AF6" s="219"/>
      <c r="AG6" s="391"/>
      <c r="BL6" s="937"/>
      <c r="BM6" s="1000"/>
      <c r="BN6" s="1001"/>
      <c r="BO6" s="1001"/>
      <c r="BP6" s="1001"/>
      <c r="BQ6" s="1001"/>
      <c r="BR6" s="1001"/>
      <c r="BS6" s="1001"/>
      <c r="BT6" s="1001"/>
      <c r="BU6" s="1001"/>
      <c r="BV6" s="1001"/>
      <c r="BW6" s="1001"/>
      <c r="BX6" s="1001"/>
      <c r="BY6" s="1001"/>
      <c r="BZ6" s="1001"/>
      <c r="CA6" s="1001"/>
      <c r="CB6" s="1001"/>
      <c r="CC6" s="1001"/>
      <c r="CD6" s="1001"/>
      <c r="CE6" s="1001"/>
      <c r="CF6" s="1001"/>
      <c r="CG6" s="1001"/>
      <c r="CH6" s="1001"/>
      <c r="CI6" s="1001"/>
      <c r="CJ6" s="1001"/>
      <c r="CK6" s="1001"/>
      <c r="CL6" s="1001"/>
      <c r="CM6" s="1001"/>
      <c r="CN6" s="1001"/>
      <c r="CO6" s="1001"/>
      <c r="CP6" s="1001"/>
      <c r="CQ6" s="1001"/>
      <c r="CR6" s="937"/>
      <c r="CS6" s="1000"/>
      <c r="CT6" s="1001"/>
      <c r="CU6" s="1001"/>
      <c r="CV6" s="1001"/>
      <c r="CW6" s="1001"/>
      <c r="CX6" s="1001"/>
      <c r="CY6" s="1001"/>
      <c r="CZ6" s="1001"/>
      <c r="DA6" s="1001"/>
      <c r="DB6" s="1001"/>
      <c r="DC6" s="1001"/>
      <c r="DD6" s="1001"/>
      <c r="DE6" s="1001"/>
      <c r="DF6" s="1001"/>
      <c r="DG6" s="1001"/>
      <c r="DH6" s="1001"/>
      <c r="DI6" s="1001"/>
      <c r="DJ6" s="1001"/>
      <c r="DK6" s="1001"/>
      <c r="DL6" s="1001"/>
      <c r="DM6" s="1001"/>
      <c r="DN6" s="1001"/>
      <c r="DO6" s="1001"/>
      <c r="DP6" s="1001"/>
      <c r="DQ6" s="1001"/>
      <c r="DR6" s="1001"/>
      <c r="DS6" s="1001"/>
      <c r="DT6" s="1001"/>
      <c r="DU6" s="1001"/>
      <c r="DV6" s="1001"/>
    </row>
    <row r="7" spans="1:126" s="396" customFormat="1" ht="15.95" customHeight="1" x14ac:dyDescent="0.2">
      <c r="A7" s="393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1201" t="s">
        <v>183</v>
      </c>
      <c r="AD7" s="1202"/>
      <c r="AE7" s="40">
        <v>0</v>
      </c>
      <c r="AF7" s="41"/>
      <c r="AG7" s="395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L7" s="41"/>
      <c r="BM7" s="689"/>
      <c r="BN7" s="394"/>
      <c r="BO7" s="394"/>
      <c r="BP7" s="394"/>
      <c r="BQ7" s="394"/>
      <c r="BR7" s="394"/>
      <c r="BS7" s="394"/>
      <c r="BT7" s="394"/>
      <c r="BU7" s="394"/>
      <c r="BV7" s="394"/>
      <c r="BW7" s="394"/>
      <c r="BX7" s="394"/>
      <c r="BY7" s="394"/>
      <c r="BZ7" s="394"/>
      <c r="CA7" s="394"/>
      <c r="CB7" s="394"/>
      <c r="CC7" s="394"/>
      <c r="CD7" s="394"/>
      <c r="CE7" s="394"/>
      <c r="CF7" s="394"/>
      <c r="CG7" s="394"/>
      <c r="CH7" s="394"/>
      <c r="CI7" s="394"/>
      <c r="CJ7" s="394"/>
      <c r="CK7" s="394"/>
      <c r="CL7" s="394"/>
      <c r="CM7" s="394"/>
      <c r="CN7" s="394"/>
      <c r="CO7" s="394"/>
      <c r="CP7" s="394"/>
      <c r="CQ7" s="1002"/>
      <c r="CR7" s="41"/>
      <c r="CS7" s="689"/>
      <c r="CT7" s="394"/>
      <c r="CU7" s="394"/>
      <c r="CV7" s="394"/>
      <c r="CW7" s="394"/>
      <c r="CX7" s="394"/>
      <c r="CY7" s="394"/>
      <c r="CZ7" s="394"/>
      <c r="DA7" s="394"/>
      <c r="DB7" s="394"/>
      <c r="DC7" s="394"/>
      <c r="DD7" s="394"/>
      <c r="DE7" s="394"/>
      <c r="DF7" s="394"/>
      <c r="DG7" s="394"/>
      <c r="DH7" s="394"/>
      <c r="DI7" s="394"/>
      <c r="DJ7" s="394"/>
      <c r="DK7" s="394"/>
      <c r="DL7" s="394"/>
      <c r="DM7" s="394"/>
      <c r="DN7" s="394"/>
      <c r="DO7" s="394"/>
      <c r="DP7" s="394"/>
      <c r="DQ7" s="394"/>
      <c r="DR7" s="394"/>
      <c r="DS7" s="394"/>
      <c r="DT7" s="394"/>
      <c r="DU7" s="394"/>
      <c r="DV7" s="394"/>
    </row>
    <row r="8" spans="1:126" s="185" customFormat="1" ht="15.95" customHeight="1" x14ac:dyDescent="0.2">
      <c r="A8" s="1214" t="s">
        <v>41</v>
      </c>
      <c r="B8" s="1213" t="s">
        <v>187</v>
      </c>
      <c r="C8" s="1213"/>
      <c r="D8" s="1213"/>
      <c r="E8" s="1212" t="s">
        <v>167</v>
      </c>
      <c r="F8" s="1213"/>
      <c r="G8" s="1213"/>
      <c r="H8" s="1212" t="s">
        <v>42</v>
      </c>
      <c r="I8" s="1213"/>
      <c r="J8" s="1213"/>
      <c r="K8" s="1212" t="s">
        <v>43</v>
      </c>
      <c r="L8" s="1213"/>
      <c r="M8" s="1213"/>
      <c r="N8" s="1212" t="s">
        <v>44</v>
      </c>
      <c r="O8" s="1213"/>
      <c r="P8" s="1213"/>
      <c r="Q8" s="1212" t="s">
        <v>45</v>
      </c>
      <c r="R8" s="1213"/>
      <c r="S8" s="1213"/>
      <c r="T8" s="1212" t="s">
        <v>46</v>
      </c>
      <c r="U8" s="1213"/>
      <c r="V8" s="1213"/>
      <c r="W8" s="1212" t="s">
        <v>47</v>
      </c>
      <c r="X8" s="1213"/>
      <c r="Y8" s="1213"/>
      <c r="Z8" s="1212" t="s">
        <v>199</v>
      </c>
      <c r="AA8" s="1213"/>
      <c r="AB8" s="1213"/>
      <c r="AC8" s="1212" t="s">
        <v>200</v>
      </c>
      <c r="AD8" s="1213"/>
      <c r="AE8" s="1213"/>
      <c r="AF8" s="397"/>
      <c r="AG8" s="1217" t="s">
        <v>187</v>
      </c>
      <c r="AH8" s="1217"/>
      <c r="AI8" s="1217"/>
      <c r="AJ8" s="1216" t="s">
        <v>167</v>
      </c>
      <c r="AK8" s="1217"/>
      <c r="AL8" s="1217"/>
      <c r="AM8" s="1216" t="s">
        <v>42</v>
      </c>
      <c r="AN8" s="1217"/>
      <c r="AO8" s="1217"/>
      <c r="AP8" s="1216" t="s">
        <v>43</v>
      </c>
      <c r="AQ8" s="1217"/>
      <c r="AR8" s="1217"/>
      <c r="AS8" s="1216" t="s">
        <v>44</v>
      </c>
      <c r="AT8" s="1217"/>
      <c r="AU8" s="1217"/>
      <c r="AV8" s="1216" t="s">
        <v>45</v>
      </c>
      <c r="AW8" s="1217"/>
      <c r="AX8" s="1217"/>
      <c r="AY8" s="1216" t="s">
        <v>46</v>
      </c>
      <c r="AZ8" s="1217"/>
      <c r="BA8" s="1217"/>
      <c r="BB8" s="1216" t="s">
        <v>47</v>
      </c>
      <c r="BC8" s="1217"/>
      <c r="BD8" s="1217"/>
      <c r="BE8" s="1216" t="s">
        <v>199</v>
      </c>
      <c r="BF8" s="1217"/>
      <c r="BG8" s="1217"/>
      <c r="BH8" s="1216" t="s">
        <v>200</v>
      </c>
      <c r="BI8" s="1217"/>
      <c r="BJ8" s="1217"/>
      <c r="BL8" s="397"/>
      <c r="BM8" s="1211"/>
      <c r="BN8" s="1211"/>
      <c r="BO8" s="1211"/>
      <c r="BP8" s="1211"/>
      <c r="BQ8" s="1211"/>
      <c r="BR8" s="1211"/>
      <c r="BS8" s="1211"/>
      <c r="BT8" s="1211"/>
      <c r="BU8" s="1211"/>
      <c r="BV8" s="1211"/>
      <c r="BW8" s="1211"/>
      <c r="BX8" s="1211"/>
      <c r="BY8" s="1211"/>
      <c r="BZ8" s="1211"/>
      <c r="CA8" s="1211"/>
      <c r="CB8" s="1211"/>
      <c r="CC8" s="1211"/>
      <c r="CD8" s="1211"/>
      <c r="CE8" s="1211"/>
      <c r="CF8" s="1211"/>
      <c r="CG8" s="1211"/>
      <c r="CH8" s="1211"/>
      <c r="CI8" s="1211"/>
      <c r="CJ8" s="1211"/>
      <c r="CK8" s="1211"/>
      <c r="CL8" s="1211"/>
      <c r="CM8" s="1211"/>
      <c r="CN8" s="1211"/>
      <c r="CO8" s="1211"/>
      <c r="CP8" s="1211"/>
      <c r="CQ8" s="692"/>
      <c r="CR8" s="397"/>
      <c r="CS8" s="1211"/>
      <c r="CT8" s="1211"/>
      <c r="CU8" s="1211"/>
      <c r="CV8" s="1211"/>
      <c r="CW8" s="1211"/>
      <c r="CX8" s="1211"/>
      <c r="CY8" s="1211"/>
      <c r="CZ8" s="1211"/>
      <c r="DA8" s="1211"/>
      <c r="DB8" s="1211"/>
      <c r="DC8" s="1211"/>
      <c r="DD8" s="1211"/>
      <c r="DE8" s="1211"/>
      <c r="DF8" s="1211"/>
      <c r="DG8" s="1211"/>
      <c r="DH8" s="1211"/>
      <c r="DI8" s="1211"/>
      <c r="DJ8" s="1211"/>
      <c r="DK8" s="1211"/>
      <c r="DL8" s="1211"/>
      <c r="DM8" s="1211"/>
      <c r="DN8" s="1211"/>
      <c r="DO8" s="1211"/>
      <c r="DP8" s="1211"/>
      <c r="DQ8" s="1211"/>
      <c r="DR8" s="1211"/>
      <c r="DS8" s="1211"/>
      <c r="DT8" s="1211"/>
      <c r="DU8" s="1211"/>
      <c r="DV8" s="1211"/>
    </row>
    <row r="9" spans="1:126" ht="66.95" customHeight="1" x14ac:dyDescent="0.2">
      <c r="A9" s="1215"/>
      <c r="B9" s="52" t="s">
        <v>193</v>
      </c>
      <c r="C9" s="52" t="s">
        <v>194</v>
      </c>
      <c r="D9" s="783" t="s">
        <v>201</v>
      </c>
      <c r="E9" s="52" t="s">
        <v>193</v>
      </c>
      <c r="F9" s="52" t="s">
        <v>194</v>
      </c>
      <c r="G9" s="783" t="s">
        <v>201</v>
      </c>
      <c r="H9" s="52" t="s">
        <v>193</v>
      </c>
      <c r="I9" s="52" t="s">
        <v>194</v>
      </c>
      <c r="J9" s="783" t="s">
        <v>201</v>
      </c>
      <c r="K9" s="52" t="s">
        <v>193</v>
      </c>
      <c r="L9" s="52" t="s">
        <v>194</v>
      </c>
      <c r="M9" s="783" t="s">
        <v>201</v>
      </c>
      <c r="N9" s="52" t="s">
        <v>193</v>
      </c>
      <c r="O9" s="52" t="s">
        <v>194</v>
      </c>
      <c r="P9" s="783" t="s">
        <v>201</v>
      </c>
      <c r="Q9" s="52" t="s">
        <v>193</v>
      </c>
      <c r="R9" s="52" t="s">
        <v>194</v>
      </c>
      <c r="S9" s="783" t="s">
        <v>201</v>
      </c>
      <c r="T9" s="52" t="s">
        <v>193</v>
      </c>
      <c r="U9" s="52" t="s">
        <v>194</v>
      </c>
      <c r="V9" s="783" t="s">
        <v>201</v>
      </c>
      <c r="W9" s="52" t="s">
        <v>193</v>
      </c>
      <c r="X9" s="52" t="s">
        <v>194</v>
      </c>
      <c r="Y9" s="783" t="s">
        <v>201</v>
      </c>
      <c r="Z9" s="52" t="s">
        <v>193</v>
      </c>
      <c r="AA9" s="52" t="s">
        <v>194</v>
      </c>
      <c r="AB9" s="783" t="s">
        <v>201</v>
      </c>
      <c r="AC9" s="52" t="s">
        <v>193</v>
      </c>
      <c r="AD9" s="52" t="s">
        <v>194</v>
      </c>
      <c r="AE9" s="784" t="s">
        <v>201</v>
      </c>
      <c r="AF9" s="29"/>
      <c r="AG9" s="398" t="s">
        <v>193</v>
      </c>
      <c r="AH9" s="398" t="s">
        <v>194</v>
      </c>
      <c r="AI9" s="399" t="s">
        <v>201</v>
      </c>
      <c r="AJ9" s="398" t="s">
        <v>193</v>
      </c>
      <c r="AK9" s="398" t="s">
        <v>194</v>
      </c>
      <c r="AL9" s="399" t="s">
        <v>201</v>
      </c>
      <c r="AM9" s="398" t="s">
        <v>193</v>
      </c>
      <c r="AN9" s="398" t="s">
        <v>194</v>
      </c>
      <c r="AO9" s="399" t="s">
        <v>201</v>
      </c>
      <c r="AP9" s="398" t="s">
        <v>193</v>
      </c>
      <c r="AQ9" s="398" t="s">
        <v>194</v>
      </c>
      <c r="AR9" s="399" t="s">
        <v>201</v>
      </c>
      <c r="AS9" s="398" t="s">
        <v>193</v>
      </c>
      <c r="AT9" s="398" t="s">
        <v>194</v>
      </c>
      <c r="AU9" s="399" t="s">
        <v>201</v>
      </c>
      <c r="AV9" s="398" t="s">
        <v>193</v>
      </c>
      <c r="AW9" s="398" t="s">
        <v>194</v>
      </c>
      <c r="AX9" s="399" t="s">
        <v>201</v>
      </c>
      <c r="AY9" s="398" t="s">
        <v>193</v>
      </c>
      <c r="AZ9" s="398" t="s">
        <v>194</v>
      </c>
      <c r="BA9" s="399" t="s">
        <v>201</v>
      </c>
      <c r="BB9" s="398" t="s">
        <v>193</v>
      </c>
      <c r="BC9" s="398" t="s">
        <v>194</v>
      </c>
      <c r="BD9" s="399" t="s">
        <v>201</v>
      </c>
      <c r="BE9" s="398" t="s">
        <v>193</v>
      </c>
      <c r="BF9" s="398" t="s">
        <v>194</v>
      </c>
      <c r="BG9" s="399" t="s">
        <v>201</v>
      </c>
      <c r="BH9" s="398" t="s">
        <v>193</v>
      </c>
      <c r="BI9" s="398" t="s">
        <v>194</v>
      </c>
      <c r="BJ9" s="399" t="s">
        <v>201</v>
      </c>
      <c r="BL9" s="938"/>
      <c r="BM9" s="1003"/>
      <c r="BN9" s="1003"/>
      <c r="BO9" s="1004"/>
      <c r="BP9" s="1003"/>
      <c r="BQ9" s="1003"/>
      <c r="BR9" s="1004"/>
      <c r="BS9" s="1003"/>
      <c r="BT9" s="1003"/>
      <c r="BU9" s="1004"/>
      <c r="BV9" s="1003"/>
      <c r="BW9" s="1003"/>
      <c r="BX9" s="1004"/>
      <c r="BY9" s="1003"/>
      <c r="BZ9" s="1003"/>
      <c r="CA9" s="1004"/>
      <c r="CB9" s="1003"/>
      <c r="CC9" s="1003"/>
      <c r="CD9" s="1004"/>
      <c r="CE9" s="1003"/>
      <c r="CF9" s="1003"/>
      <c r="CG9" s="1004"/>
      <c r="CH9" s="1003"/>
      <c r="CI9" s="1003"/>
      <c r="CJ9" s="1004"/>
      <c r="CK9" s="1003"/>
      <c r="CL9" s="1003"/>
      <c r="CM9" s="1004"/>
      <c r="CN9" s="1003"/>
      <c r="CO9" s="1003"/>
      <c r="CP9" s="1004"/>
      <c r="CR9" s="938"/>
      <c r="CS9" s="1003"/>
      <c r="CT9" s="1003"/>
      <c r="CU9" s="1004"/>
      <c r="CV9" s="1003"/>
      <c r="CW9" s="1003"/>
      <c r="CX9" s="1004"/>
      <c r="CY9" s="1003"/>
      <c r="CZ9" s="1003"/>
      <c r="DA9" s="1004"/>
      <c r="DB9" s="1003"/>
      <c r="DC9" s="1003"/>
      <c r="DD9" s="1004"/>
      <c r="DE9" s="1003"/>
      <c r="DF9" s="1003"/>
      <c r="DG9" s="1004"/>
      <c r="DH9" s="1003"/>
      <c r="DI9" s="1003"/>
      <c r="DJ9" s="1004"/>
      <c r="DK9" s="1003"/>
      <c r="DL9" s="1003"/>
      <c r="DM9" s="1004"/>
      <c r="DN9" s="1003"/>
      <c r="DO9" s="1003"/>
      <c r="DP9" s="1004"/>
      <c r="DQ9" s="1003"/>
      <c r="DR9" s="1003"/>
      <c r="DS9" s="1004"/>
      <c r="DT9" s="1003"/>
      <c r="DU9" s="1003"/>
      <c r="DV9" s="1004"/>
    </row>
    <row r="10" spans="1:126" s="407" customFormat="1" ht="14.1" customHeight="1" x14ac:dyDescent="0.25">
      <c r="A10" s="400">
        <v>18</v>
      </c>
      <c r="B10" s="351" t="str">
        <f>IF(AG10*(1-$AE$7)&lt;&gt;0,AG10*(1-$AE$7), "")</f>
        <v/>
      </c>
      <c r="C10" s="401" t="str">
        <f>IF(AH10*(1-$AE$7)&lt;&gt;0,AH10*(1-$AE$7), "")</f>
        <v/>
      </c>
      <c r="D10" s="282" t="str">
        <f>AI10</f>
        <v xml:space="preserve"> </v>
      </c>
      <c r="E10" s="280" t="str">
        <f t="shared" ref="E10:F25" si="0">IF(AJ10*(1-$AE$7)&lt;&gt;0,AJ10*(1-$AE$7), "")</f>
        <v/>
      </c>
      <c r="F10" s="281" t="str">
        <f t="shared" si="0"/>
        <v/>
      </c>
      <c r="G10" s="282" t="str">
        <f t="shared" ref="G10:G40" si="1">AL10</f>
        <v xml:space="preserve"> </v>
      </c>
      <c r="H10" s="280">
        <f t="shared" ref="H10:I25" si="2">IF(AM10*(1-$AE$7)&lt;&gt;0,AM10*(1-$AE$7), "")</f>
        <v>136.31</v>
      </c>
      <c r="I10" s="281" t="str">
        <f t="shared" si="2"/>
        <v/>
      </c>
      <c r="J10" s="282">
        <f t="shared" ref="J10:J40" si="3">AO10</f>
        <v>12</v>
      </c>
      <c r="K10" s="280">
        <f t="shared" ref="K10:L25" si="4">IF(AP10*(1-$AE$7)&lt;&gt;0,AP10*(1-$AE$7), "")</f>
        <v>199.22</v>
      </c>
      <c r="L10" s="281" t="str">
        <f t="shared" si="4"/>
        <v/>
      </c>
      <c r="M10" s="282">
        <f t="shared" ref="M10:M40" si="5">AR10</f>
        <v>9</v>
      </c>
      <c r="N10" s="280">
        <f t="shared" ref="N10:O25" si="6">IF(AS10*(1-$AE$7)&lt;&gt;0,AS10*(1-$AE$7), "")</f>
        <v>238.02</v>
      </c>
      <c r="O10" s="281" t="str">
        <f t="shared" si="6"/>
        <v/>
      </c>
      <c r="P10" s="282">
        <f t="shared" ref="P10:P40" si="7">AU10</f>
        <v>8</v>
      </c>
      <c r="Q10" s="280">
        <f t="shared" ref="Q10:R25" si="8">IF(AV10*(1-$AE$7)&lt;&gt;0,AV10*(1-$AE$7), "")</f>
        <v>285.20999999999998</v>
      </c>
      <c r="R10" s="281" t="str">
        <f t="shared" si="8"/>
        <v/>
      </c>
      <c r="S10" s="282">
        <f t="shared" ref="S10:S40" si="9">AX10</f>
        <v>7</v>
      </c>
      <c r="T10" s="280" t="str">
        <f t="shared" ref="T10:U25" si="10">IF(AY10*(1-$AE$7)&lt;&gt;0,AY10*(1-$AE$7), "")</f>
        <v/>
      </c>
      <c r="U10" s="281" t="str">
        <f t="shared" si="10"/>
        <v/>
      </c>
      <c r="V10" s="282" t="str">
        <f t="shared" ref="V10:V40" si="11">BA10</f>
        <v xml:space="preserve"> </v>
      </c>
      <c r="W10" s="280" t="str">
        <f t="shared" ref="W10:X25" si="12">IF(BB10*(1-$AE$7)&lt;&gt;0,BB10*(1-$AE$7), "")</f>
        <v/>
      </c>
      <c r="X10" s="281" t="str">
        <f t="shared" si="12"/>
        <v/>
      </c>
      <c r="Y10" s="282" t="str">
        <f t="shared" ref="Y10:Y40" si="13">BD10</f>
        <v xml:space="preserve"> </v>
      </c>
      <c r="Z10" s="280" t="str">
        <f t="shared" ref="Z10:AA25" si="14">IF(BE10*(1-$AE$7)&lt;&gt;0,BE10*(1-$AE$7), "")</f>
        <v/>
      </c>
      <c r="AA10" s="281" t="str">
        <f t="shared" si="14"/>
        <v/>
      </c>
      <c r="AB10" s="282" t="str">
        <f t="shared" ref="AB10:AB40" si="15">BG10</f>
        <v xml:space="preserve"> </v>
      </c>
      <c r="AC10" s="280" t="str">
        <f t="shared" ref="AC10:AD25" si="16">IF(BH10*(1-$AE$7)&lt;&gt;0,BH10*(1-$AE$7), "")</f>
        <v/>
      </c>
      <c r="AD10" s="281" t="str">
        <f t="shared" si="16"/>
        <v/>
      </c>
      <c r="AE10" s="402" t="str">
        <f t="shared" ref="AE10:AE40" si="17">BJ10</f>
        <v xml:space="preserve"> </v>
      </c>
      <c r="AF10" s="403">
        <v>18</v>
      </c>
      <c r="AG10" s="358"/>
      <c r="AH10" s="404"/>
      <c r="AI10" s="357" t="s">
        <v>195</v>
      </c>
      <c r="AJ10" s="405"/>
      <c r="AK10" s="406"/>
      <c r="AL10" s="357" t="s">
        <v>195</v>
      </c>
      <c r="AM10" s="405">
        <v>136.31</v>
      </c>
      <c r="AN10" s="406"/>
      <c r="AO10" s="357">
        <v>12</v>
      </c>
      <c r="AP10" s="405">
        <v>199.22</v>
      </c>
      <c r="AQ10" s="406"/>
      <c r="AR10" s="357">
        <v>9</v>
      </c>
      <c r="AS10" s="405">
        <v>238.02</v>
      </c>
      <c r="AT10" s="406"/>
      <c r="AU10" s="357">
        <v>8</v>
      </c>
      <c r="AV10" s="405">
        <v>285.20999999999998</v>
      </c>
      <c r="AW10" s="406"/>
      <c r="AX10" s="357">
        <v>7</v>
      </c>
      <c r="AY10" s="405"/>
      <c r="AZ10" s="406"/>
      <c r="BA10" s="357" t="s">
        <v>195</v>
      </c>
      <c r="BB10" s="405"/>
      <c r="BC10" s="406"/>
      <c r="BD10" s="357" t="s">
        <v>195</v>
      </c>
      <c r="BE10" s="405"/>
      <c r="BF10" s="406"/>
      <c r="BG10" s="357" t="s">
        <v>195</v>
      </c>
      <c r="BH10" s="405"/>
      <c r="BI10" s="406"/>
      <c r="BJ10" s="357" t="s">
        <v>195</v>
      </c>
      <c r="BL10" s="403"/>
      <c r="BM10" s="1005"/>
      <c r="BN10" s="1005"/>
      <c r="BO10" s="1006"/>
      <c r="BP10" s="1007"/>
      <c r="BQ10" s="1007"/>
      <c r="BR10" s="1006"/>
      <c r="BS10" s="1005"/>
      <c r="BT10" s="1007"/>
      <c r="BU10" s="1006"/>
      <c r="BV10" s="1005"/>
      <c r="BW10" s="1007"/>
      <c r="BX10" s="1006"/>
      <c r="BY10" s="1005"/>
      <c r="BZ10" s="1007"/>
      <c r="CA10" s="1006"/>
      <c r="CB10" s="1005"/>
      <c r="CC10" s="1007"/>
      <c r="CD10" s="1006"/>
      <c r="CE10" s="1007"/>
      <c r="CF10" s="1007"/>
      <c r="CG10" s="1006"/>
      <c r="CH10" s="1007"/>
      <c r="CI10" s="1007"/>
      <c r="CJ10" s="1006"/>
      <c r="CK10" s="1007"/>
      <c r="CL10" s="1007"/>
      <c r="CM10" s="1006"/>
      <c r="CN10" s="1007"/>
      <c r="CO10" s="1007"/>
      <c r="CP10" s="1006"/>
      <c r="CQ10" s="1008"/>
      <c r="CR10" s="403"/>
      <c r="CS10" s="1005"/>
      <c r="CT10" s="1005"/>
      <c r="CU10" s="1006"/>
      <c r="CV10" s="1007"/>
      <c r="CW10" s="1007"/>
      <c r="CX10" s="1006"/>
      <c r="CY10" s="1005"/>
      <c r="CZ10" s="1007"/>
      <c r="DA10" s="1006"/>
      <c r="DB10" s="1005"/>
      <c r="DC10" s="1007"/>
      <c r="DD10" s="1006"/>
      <c r="DE10" s="1005"/>
      <c r="DF10" s="1007"/>
      <c r="DG10" s="1006"/>
      <c r="DH10" s="1005"/>
      <c r="DI10" s="1007"/>
      <c r="DJ10" s="1006"/>
      <c r="DK10" s="1007"/>
      <c r="DL10" s="1007"/>
      <c r="DM10" s="1006"/>
      <c r="DN10" s="1007"/>
      <c r="DO10" s="1007"/>
      <c r="DP10" s="1006"/>
      <c r="DQ10" s="1007"/>
      <c r="DR10" s="1007"/>
      <c r="DS10" s="1006"/>
      <c r="DT10" s="1007"/>
      <c r="DU10" s="1007"/>
      <c r="DV10" s="1006"/>
    </row>
    <row r="11" spans="1:126" s="407" customFormat="1" ht="14.1" customHeight="1" x14ac:dyDescent="0.25">
      <c r="A11" s="408">
        <v>21</v>
      </c>
      <c r="B11" s="353" t="str">
        <f t="shared" ref="B11:C40" si="18">IF(AG11*(1-$AE$7)&lt;&gt;0,AG11*(1-$AE$7), "")</f>
        <v/>
      </c>
      <c r="C11" s="354" t="str">
        <f t="shared" si="18"/>
        <v/>
      </c>
      <c r="D11" s="289" t="str">
        <f t="shared" ref="D11:D40" si="19">AI11</f>
        <v xml:space="preserve"> </v>
      </c>
      <c r="E11" s="287" t="str">
        <f t="shared" si="0"/>
        <v/>
      </c>
      <c r="F11" s="288" t="str">
        <f t="shared" si="0"/>
        <v/>
      </c>
      <c r="G11" s="289" t="str">
        <f t="shared" si="1"/>
        <v xml:space="preserve"> </v>
      </c>
      <c r="H11" s="287">
        <f t="shared" si="2"/>
        <v>140.5</v>
      </c>
      <c r="I11" s="288" t="str">
        <f t="shared" si="2"/>
        <v/>
      </c>
      <c r="J11" s="289">
        <f t="shared" si="3"/>
        <v>12</v>
      </c>
      <c r="K11" s="287">
        <f t="shared" si="4"/>
        <v>205.52</v>
      </c>
      <c r="L11" s="288" t="str">
        <f t="shared" si="4"/>
        <v/>
      </c>
      <c r="M11" s="289">
        <f t="shared" si="5"/>
        <v>9</v>
      </c>
      <c r="N11" s="287">
        <f t="shared" si="6"/>
        <v>242.21</v>
      </c>
      <c r="O11" s="288" t="str">
        <f t="shared" si="6"/>
        <v/>
      </c>
      <c r="P11" s="289">
        <f t="shared" si="7"/>
        <v>7</v>
      </c>
      <c r="Q11" s="287">
        <f>IF(AV11*(1-$AE$7)&lt;&gt;0,AV11*(1-$AE$7), "")</f>
        <v>293.58999999999997</v>
      </c>
      <c r="R11" s="288" t="str">
        <f t="shared" si="8"/>
        <v/>
      </c>
      <c r="S11" s="289">
        <f t="shared" si="9"/>
        <v>7</v>
      </c>
      <c r="T11" s="287" t="str">
        <f t="shared" si="10"/>
        <v/>
      </c>
      <c r="U11" s="288" t="str">
        <f t="shared" si="10"/>
        <v/>
      </c>
      <c r="V11" s="289" t="str">
        <f t="shared" si="11"/>
        <v xml:space="preserve"> </v>
      </c>
      <c r="W11" s="287" t="str">
        <f t="shared" si="12"/>
        <v/>
      </c>
      <c r="X11" s="288" t="str">
        <f t="shared" si="12"/>
        <v/>
      </c>
      <c r="Y11" s="289" t="str">
        <f t="shared" si="13"/>
        <v xml:space="preserve"> </v>
      </c>
      <c r="Z11" s="287" t="str">
        <f t="shared" si="14"/>
        <v/>
      </c>
      <c r="AA11" s="288" t="str">
        <f t="shared" si="14"/>
        <v/>
      </c>
      <c r="AB11" s="289" t="str">
        <f t="shared" si="15"/>
        <v xml:space="preserve"> </v>
      </c>
      <c r="AC11" s="287" t="str">
        <f t="shared" si="16"/>
        <v/>
      </c>
      <c r="AD11" s="288" t="str">
        <f t="shared" si="16"/>
        <v/>
      </c>
      <c r="AE11" s="409" t="str">
        <f t="shared" si="17"/>
        <v xml:space="preserve"> </v>
      </c>
      <c r="AF11" s="403">
        <v>21</v>
      </c>
      <c r="AG11" s="359"/>
      <c r="AH11" s="360"/>
      <c r="AI11" s="410" t="s">
        <v>195</v>
      </c>
      <c r="AJ11" s="411"/>
      <c r="AK11" s="412"/>
      <c r="AL11" s="410" t="s">
        <v>195</v>
      </c>
      <c r="AM11" s="411">
        <v>140.5</v>
      </c>
      <c r="AN11" s="412"/>
      <c r="AO11" s="410">
        <v>12</v>
      </c>
      <c r="AP11" s="411">
        <v>205.52</v>
      </c>
      <c r="AQ11" s="412"/>
      <c r="AR11" s="410">
        <v>9</v>
      </c>
      <c r="AS11" s="411">
        <v>242.21</v>
      </c>
      <c r="AT11" s="412"/>
      <c r="AU11" s="410">
        <v>7</v>
      </c>
      <c r="AV11" s="411">
        <v>293.58999999999997</v>
      </c>
      <c r="AW11" s="412"/>
      <c r="AX11" s="410">
        <v>7</v>
      </c>
      <c r="AY11" s="411"/>
      <c r="AZ11" s="412"/>
      <c r="BA11" s="410" t="s">
        <v>195</v>
      </c>
      <c r="BB11" s="411"/>
      <c r="BC11" s="412"/>
      <c r="BD11" s="410" t="s">
        <v>195</v>
      </c>
      <c r="BE11" s="411"/>
      <c r="BF11" s="412"/>
      <c r="BG11" s="410" t="s">
        <v>195</v>
      </c>
      <c r="BH11" s="411"/>
      <c r="BI11" s="412"/>
      <c r="BJ11" s="410" t="s">
        <v>195</v>
      </c>
      <c r="BL11" s="403"/>
      <c r="BM11" s="1005"/>
      <c r="BN11" s="1005"/>
      <c r="BO11" s="1006"/>
      <c r="BP11" s="1007"/>
      <c r="BQ11" s="1007"/>
      <c r="BR11" s="1006"/>
      <c r="BS11" s="1005"/>
      <c r="BT11" s="1007"/>
      <c r="BU11" s="1006"/>
      <c r="BV11" s="1005"/>
      <c r="BW11" s="1007"/>
      <c r="BX11" s="1006"/>
      <c r="BY11" s="1005"/>
      <c r="BZ11" s="1007"/>
      <c r="CA11" s="1006"/>
      <c r="CB11" s="1005"/>
      <c r="CC11" s="1007"/>
      <c r="CD11" s="1006"/>
      <c r="CE11" s="1007"/>
      <c r="CF11" s="1007"/>
      <c r="CG11" s="1006"/>
      <c r="CH11" s="1007"/>
      <c r="CI11" s="1007"/>
      <c r="CJ11" s="1006"/>
      <c r="CK11" s="1007"/>
      <c r="CL11" s="1007"/>
      <c r="CM11" s="1006"/>
      <c r="CN11" s="1007"/>
      <c r="CO11" s="1007"/>
      <c r="CP11" s="1006"/>
      <c r="CQ11" s="1008"/>
      <c r="CR11" s="403"/>
      <c r="CS11" s="1005"/>
      <c r="CT11" s="1005"/>
      <c r="CU11" s="1006"/>
      <c r="CV11" s="1007"/>
      <c r="CW11" s="1007"/>
      <c r="CX11" s="1006"/>
      <c r="CY11" s="1005"/>
      <c r="CZ11" s="1007"/>
      <c r="DA11" s="1006"/>
      <c r="DB11" s="1005"/>
      <c r="DC11" s="1007"/>
      <c r="DD11" s="1006"/>
      <c r="DE11" s="1005"/>
      <c r="DF11" s="1007"/>
      <c r="DG11" s="1006"/>
      <c r="DH11" s="1005"/>
      <c r="DI11" s="1007"/>
      <c r="DJ11" s="1006"/>
      <c r="DK11" s="1007"/>
      <c r="DL11" s="1007"/>
      <c r="DM11" s="1006"/>
      <c r="DN11" s="1007"/>
      <c r="DO11" s="1007"/>
      <c r="DP11" s="1006"/>
      <c r="DQ11" s="1007"/>
      <c r="DR11" s="1007"/>
      <c r="DS11" s="1006"/>
      <c r="DT11" s="1007"/>
      <c r="DU11" s="1007"/>
      <c r="DV11" s="1006"/>
    </row>
    <row r="12" spans="1:126" s="407" customFormat="1" ht="13.5" customHeight="1" x14ac:dyDescent="0.25">
      <c r="A12" s="408">
        <v>25</v>
      </c>
      <c r="B12" s="353" t="str">
        <f t="shared" si="18"/>
        <v/>
      </c>
      <c r="C12" s="413" t="str">
        <f t="shared" si="18"/>
        <v/>
      </c>
      <c r="D12" s="409" t="str">
        <f t="shared" si="19"/>
        <v xml:space="preserve"> </v>
      </c>
      <c r="E12" s="294" t="str">
        <f t="shared" si="0"/>
        <v/>
      </c>
      <c r="F12" s="292" t="str">
        <f t="shared" si="0"/>
        <v/>
      </c>
      <c r="G12" s="409" t="str">
        <f t="shared" si="1"/>
        <v xml:space="preserve"> </v>
      </c>
      <c r="H12" s="294">
        <f t="shared" si="2"/>
        <v>161.47</v>
      </c>
      <c r="I12" s="292" t="str">
        <f t="shared" si="2"/>
        <v/>
      </c>
      <c r="J12" s="409">
        <f t="shared" si="3"/>
        <v>12</v>
      </c>
      <c r="K12" s="294">
        <f t="shared" si="4"/>
        <v>238.02</v>
      </c>
      <c r="L12" s="292" t="str">
        <f t="shared" si="4"/>
        <v/>
      </c>
      <c r="M12" s="409">
        <f t="shared" si="5"/>
        <v>9</v>
      </c>
      <c r="N12" s="294">
        <f t="shared" si="6"/>
        <v>275.76</v>
      </c>
      <c r="O12" s="292" t="str">
        <f t="shared" si="6"/>
        <v/>
      </c>
      <c r="P12" s="409">
        <f t="shared" si="7"/>
        <v>7</v>
      </c>
      <c r="Q12" s="294">
        <f t="shared" si="8"/>
        <v>328.19</v>
      </c>
      <c r="R12" s="292" t="str">
        <f t="shared" si="8"/>
        <v/>
      </c>
      <c r="S12" s="409">
        <f t="shared" si="9"/>
        <v>7</v>
      </c>
      <c r="T12" s="294" t="str">
        <f t="shared" si="10"/>
        <v/>
      </c>
      <c r="U12" s="292" t="str">
        <f t="shared" si="10"/>
        <v/>
      </c>
      <c r="V12" s="409" t="str">
        <f t="shared" si="11"/>
        <v xml:space="preserve"> </v>
      </c>
      <c r="W12" s="294" t="str">
        <f t="shared" si="12"/>
        <v/>
      </c>
      <c r="X12" s="292" t="str">
        <f t="shared" si="12"/>
        <v/>
      </c>
      <c r="Y12" s="409" t="str">
        <f t="shared" si="13"/>
        <v xml:space="preserve"> </v>
      </c>
      <c r="Z12" s="294" t="str">
        <f t="shared" si="14"/>
        <v/>
      </c>
      <c r="AA12" s="292" t="str">
        <f t="shared" si="14"/>
        <v/>
      </c>
      <c r="AB12" s="409" t="str">
        <f t="shared" si="15"/>
        <v xml:space="preserve"> </v>
      </c>
      <c r="AC12" s="294" t="str">
        <f t="shared" si="16"/>
        <v/>
      </c>
      <c r="AD12" s="292" t="str">
        <f t="shared" si="16"/>
        <v/>
      </c>
      <c r="AE12" s="409" t="str">
        <f t="shared" si="17"/>
        <v xml:space="preserve"> </v>
      </c>
      <c r="AF12" s="403">
        <v>25</v>
      </c>
      <c r="AG12" s="359"/>
      <c r="AH12" s="360"/>
      <c r="AI12" s="410" t="s">
        <v>195</v>
      </c>
      <c r="AJ12" s="411"/>
      <c r="AK12" s="412"/>
      <c r="AL12" s="410" t="s">
        <v>195</v>
      </c>
      <c r="AM12" s="411">
        <v>161.47</v>
      </c>
      <c r="AN12" s="412"/>
      <c r="AO12" s="410">
        <v>12</v>
      </c>
      <c r="AP12" s="411">
        <v>238.02</v>
      </c>
      <c r="AQ12" s="412"/>
      <c r="AR12" s="410">
        <v>9</v>
      </c>
      <c r="AS12" s="411">
        <v>275.76</v>
      </c>
      <c r="AT12" s="412"/>
      <c r="AU12" s="410">
        <v>7</v>
      </c>
      <c r="AV12" s="411">
        <v>328.19</v>
      </c>
      <c r="AW12" s="412"/>
      <c r="AX12" s="410">
        <v>7</v>
      </c>
      <c r="AY12" s="411"/>
      <c r="AZ12" s="412"/>
      <c r="BA12" s="410" t="s">
        <v>195</v>
      </c>
      <c r="BB12" s="411"/>
      <c r="BC12" s="412"/>
      <c r="BD12" s="410" t="s">
        <v>195</v>
      </c>
      <c r="BE12" s="411"/>
      <c r="BF12" s="412"/>
      <c r="BG12" s="410" t="s">
        <v>195</v>
      </c>
      <c r="BH12" s="411"/>
      <c r="BI12" s="412"/>
      <c r="BJ12" s="410" t="s">
        <v>195</v>
      </c>
      <c r="BL12" s="403"/>
      <c r="BM12" s="1005"/>
      <c r="BN12" s="1005"/>
      <c r="BO12" s="1006"/>
      <c r="BP12" s="1007"/>
      <c r="BQ12" s="1007"/>
      <c r="BR12" s="1006"/>
      <c r="BS12" s="1005"/>
      <c r="BT12" s="1007"/>
      <c r="BU12" s="1006"/>
      <c r="BV12" s="1005"/>
      <c r="BW12" s="1007"/>
      <c r="BX12" s="1006"/>
      <c r="BY12" s="1005"/>
      <c r="BZ12" s="1007"/>
      <c r="CA12" s="1006"/>
      <c r="CB12" s="1005"/>
      <c r="CC12" s="1007"/>
      <c r="CD12" s="1006"/>
      <c r="CE12" s="1007"/>
      <c r="CF12" s="1007"/>
      <c r="CG12" s="1006"/>
      <c r="CH12" s="1007"/>
      <c r="CI12" s="1007"/>
      <c r="CJ12" s="1006"/>
      <c r="CK12" s="1007"/>
      <c r="CL12" s="1007"/>
      <c r="CM12" s="1006"/>
      <c r="CN12" s="1007"/>
      <c r="CO12" s="1007"/>
      <c r="CP12" s="1006"/>
      <c r="CQ12" s="1008"/>
      <c r="CR12" s="403"/>
      <c r="CS12" s="1005"/>
      <c r="CT12" s="1005"/>
      <c r="CU12" s="1006"/>
      <c r="CV12" s="1007"/>
      <c r="CW12" s="1007"/>
      <c r="CX12" s="1006"/>
      <c r="CY12" s="1005"/>
      <c r="CZ12" s="1007"/>
      <c r="DA12" s="1006"/>
      <c r="DB12" s="1005"/>
      <c r="DC12" s="1007"/>
      <c r="DD12" s="1006"/>
      <c r="DE12" s="1005"/>
      <c r="DF12" s="1007"/>
      <c r="DG12" s="1006"/>
      <c r="DH12" s="1005"/>
      <c r="DI12" s="1007"/>
      <c r="DJ12" s="1006"/>
      <c r="DK12" s="1007"/>
      <c r="DL12" s="1007"/>
      <c r="DM12" s="1006"/>
      <c r="DN12" s="1007"/>
      <c r="DO12" s="1007"/>
      <c r="DP12" s="1006"/>
      <c r="DQ12" s="1007"/>
      <c r="DR12" s="1007"/>
      <c r="DS12" s="1006"/>
      <c r="DT12" s="1007"/>
      <c r="DU12" s="1007"/>
      <c r="DV12" s="1006"/>
    </row>
    <row r="13" spans="1:126" s="407" customFormat="1" ht="14.1" customHeight="1" x14ac:dyDescent="0.25">
      <c r="A13" s="408">
        <v>28</v>
      </c>
      <c r="B13" s="353" t="str">
        <f t="shared" si="18"/>
        <v/>
      </c>
      <c r="C13" s="413" t="str">
        <f t="shared" si="18"/>
        <v/>
      </c>
      <c r="D13" s="409" t="str">
        <f t="shared" si="19"/>
        <v xml:space="preserve"> </v>
      </c>
      <c r="E13" s="294">
        <f t="shared" si="0"/>
        <v>149.94</v>
      </c>
      <c r="F13" s="292" t="str">
        <f t="shared" si="0"/>
        <v/>
      </c>
      <c r="G13" s="409">
        <f t="shared" si="1"/>
        <v>12</v>
      </c>
      <c r="H13" s="294">
        <f t="shared" si="2"/>
        <v>164.62</v>
      </c>
      <c r="I13" s="292" t="str">
        <f t="shared" si="2"/>
        <v/>
      </c>
      <c r="J13" s="409">
        <f t="shared" si="3"/>
        <v>10</v>
      </c>
      <c r="K13" s="294">
        <f t="shared" si="4"/>
        <v>244.31</v>
      </c>
      <c r="L13" s="292" t="str">
        <f t="shared" si="4"/>
        <v/>
      </c>
      <c r="M13" s="409">
        <f t="shared" si="5"/>
        <v>9</v>
      </c>
      <c r="N13" s="294">
        <f t="shared" si="6"/>
        <v>285.20999999999998</v>
      </c>
      <c r="O13" s="292" t="str">
        <f t="shared" si="6"/>
        <v/>
      </c>
      <c r="P13" s="409">
        <f t="shared" si="7"/>
        <v>7</v>
      </c>
      <c r="Q13" s="294">
        <f t="shared" si="8"/>
        <v>341.83</v>
      </c>
      <c r="R13" s="292" t="str">
        <f t="shared" si="8"/>
        <v/>
      </c>
      <c r="S13" s="409">
        <f t="shared" si="9"/>
        <v>6</v>
      </c>
      <c r="T13" s="294" t="str">
        <f t="shared" si="10"/>
        <v/>
      </c>
      <c r="U13" s="292" t="str">
        <f t="shared" si="10"/>
        <v/>
      </c>
      <c r="V13" s="409" t="str">
        <f t="shared" si="11"/>
        <v xml:space="preserve"> </v>
      </c>
      <c r="W13" s="294" t="str">
        <f t="shared" si="12"/>
        <v/>
      </c>
      <c r="X13" s="292" t="str">
        <f t="shared" si="12"/>
        <v/>
      </c>
      <c r="Y13" s="409" t="str">
        <f t="shared" si="13"/>
        <v xml:space="preserve"> </v>
      </c>
      <c r="Z13" s="294" t="str">
        <f t="shared" si="14"/>
        <v/>
      </c>
      <c r="AA13" s="292" t="str">
        <f t="shared" si="14"/>
        <v/>
      </c>
      <c r="AB13" s="409" t="str">
        <f t="shared" si="15"/>
        <v xml:space="preserve"> </v>
      </c>
      <c r="AC13" s="294" t="str">
        <f t="shared" si="16"/>
        <v/>
      </c>
      <c r="AD13" s="292" t="str">
        <f t="shared" si="16"/>
        <v/>
      </c>
      <c r="AE13" s="409" t="str">
        <f t="shared" si="17"/>
        <v xml:space="preserve"> </v>
      </c>
      <c r="AF13" s="403">
        <v>28</v>
      </c>
      <c r="AG13" s="359"/>
      <c r="AH13" s="360"/>
      <c r="AI13" s="410" t="s">
        <v>195</v>
      </c>
      <c r="AJ13" s="411">
        <v>149.94</v>
      </c>
      <c r="AK13" s="412"/>
      <c r="AL13" s="410">
        <v>12</v>
      </c>
      <c r="AM13" s="411">
        <v>164.62</v>
      </c>
      <c r="AN13" s="412"/>
      <c r="AO13" s="410">
        <v>10</v>
      </c>
      <c r="AP13" s="411">
        <v>244.31</v>
      </c>
      <c r="AQ13" s="412"/>
      <c r="AR13" s="410">
        <v>9</v>
      </c>
      <c r="AS13" s="411">
        <v>285.20999999999998</v>
      </c>
      <c r="AT13" s="412"/>
      <c r="AU13" s="410">
        <v>7</v>
      </c>
      <c r="AV13" s="411">
        <v>341.83</v>
      </c>
      <c r="AW13" s="412"/>
      <c r="AX13" s="410">
        <v>6</v>
      </c>
      <c r="AY13" s="411"/>
      <c r="AZ13" s="412"/>
      <c r="BA13" s="410" t="s">
        <v>195</v>
      </c>
      <c r="BB13" s="411"/>
      <c r="BC13" s="412"/>
      <c r="BD13" s="410" t="s">
        <v>195</v>
      </c>
      <c r="BE13" s="411"/>
      <c r="BF13" s="412"/>
      <c r="BG13" s="410" t="s">
        <v>195</v>
      </c>
      <c r="BH13" s="411"/>
      <c r="BI13" s="412"/>
      <c r="BJ13" s="410" t="s">
        <v>195</v>
      </c>
      <c r="BL13" s="403"/>
      <c r="BM13" s="1005"/>
      <c r="BN13" s="1005"/>
      <c r="BO13" s="1006"/>
      <c r="BP13" s="1005"/>
      <c r="BQ13" s="1007"/>
      <c r="BR13" s="1006"/>
      <c r="BS13" s="1005"/>
      <c r="BT13" s="1007"/>
      <c r="BU13" s="1006"/>
      <c r="BV13" s="1005"/>
      <c r="BW13" s="1007"/>
      <c r="BX13" s="1006"/>
      <c r="BY13" s="1005"/>
      <c r="BZ13" s="1007"/>
      <c r="CA13" s="1006"/>
      <c r="CB13" s="1005"/>
      <c r="CC13" s="1007"/>
      <c r="CD13" s="1006"/>
      <c r="CE13" s="1007"/>
      <c r="CF13" s="1007"/>
      <c r="CG13" s="1006"/>
      <c r="CH13" s="1007"/>
      <c r="CI13" s="1007"/>
      <c r="CJ13" s="1006"/>
      <c r="CK13" s="1007"/>
      <c r="CL13" s="1007"/>
      <c r="CM13" s="1006"/>
      <c r="CN13" s="1007"/>
      <c r="CO13" s="1007"/>
      <c r="CP13" s="1006"/>
      <c r="CQ13" s="1008"/>
      <c r="CR13" s="403"/>
      <c r="CS13" s="1005"/>
      <c r="CT13" s="1005"/>
      <c r="CU13" s="1006"/>
      <c r="CV13" s="1005"/>
      <c r="CW13" s="1007"/>
      <c r="CX13" s="1006"/>
      <c r="CY13" s="1005"/>
      <c r="CZ13" s="1007"/>
      <c r="DA13" s="1006"/>
      <c r="DB13" s="1005"/>
      <c r="DC13" s="1007"/>
      <c r="DD13" s="1006"/>
      <c r="DE13" s="1005"/>
      <c r="DF13" s="1007"/>
      <c r="DG13" s="1006"/>
      <c r="DH13" s="1005"/>
      <c r="DI13" s="1007"/>
      <c r="DJ13" s="1006"/>
      <c r="DK13" s="1007"/>
      <c r="DL13" s="1007"/>
      <c r="DM13" s="1006"/>
      <c r="DN13" s="1007"/>
      <c r="DO13" s="1007"/>
      <c r="DP13" s="1006"/>
      <c r="DQ13" s="1007"/>
      <c r="DR13" s="1007"/>
      <c r="DS13" s="1006"/>
      <c r="DT13" s="1007"/>
      <c r="DU13" s="1007"/>
      <c r="DV13" s="1006"/>
    </row>
    <row r="14" spans="1:126" s="407" customFormat="1" ht="14.1" customHeight="1" x14ac:dyDescent="0.25">
      <c r="A14" s="408">
        <v>32</v>
      </c>
      <c r="B14" s="353" t="str">
        <f t="shared" si="18"/>
        <v/>
      </c>
      <c r="C14" s="413" t="str">
        <f t="shared" si="18"/>
        <v/>
      </c>
      <c r="D14" s="409" t="str">
        <f t="shared" si="19"/>
        <v xml:space="preserve"> </v>
      </c>
      <c r="E14" s="294">
        <f t="shared" si="0"/>
        <v>166.72</v>
      </c>
      <c r="F14" s="292" t="str">
        <f t="shared" si="0"/>
        <v/>
      </c>
      <c r="G14" s="409">
        <f t="shared" si="1"/>
        <v>12</v>
      </c>
      <c r="H14" s="294">
        <f t="shared" si="2"/>
        <v>171.96</v>
      </c>
      <c r="I14" s="292" t="str">
        <f t="shared" si="2"/>
        <v/>
      </c>
      <c r="J14" s="409">
        <f t="shared" si="3"/>
        <v>10</v>
      </c>
      <c r="K14" s="294">
        <f t="shared" si="4"/>
        <v>257.94</v>
      </c>
      <c r="L14" s="292" t="str">
        <f t="shared" si="4"/>
        <v/>
      </c>
      <c r="M14" s="409">
        <f t="shared" si="5"/>
        <v>8</v>
      </c>
      <c r="N14" s="294">
        <f t="shared" si="6"/>
        <v>301.98</v>
      </c>
      <c r="O14" s="292" t="str">
        <f t="shared" si="6"/>
        <v/>
      </c>
      <c r="P14" s="409">
        <f t="shared" si="7"/>
        <v>7</v>
      </c>
      <c r="Q14" s="294">
        <f t="shared" si="8"/>
        <v>360.7</v>
      </c>
      <c r="R14" s="292" t="str">
        <f t="shared" si="8"/>
        <v/>
      </c>
      <c r="S14" s="409">
        <f t="shared" si="9"/>
        <v>6</v>
      </c>
      <c r="T14" s="294" t="str">
        <f t="shared" si="10"/>
        <v/>
      </c>
      <c r="U14" s="292" t="str">
        <f t="shared" si="10"/>
        <v/>
      </c>
      <c r="V14" s="409" t="str">
        <f t="shared" si="11"/>
        <v xml:space="preserve"> </v>
      </c>
      <c r="W14" s="294" t="str">
        <f t="shared" si="12"/>
        <v/>
      </c>
      <c r="X14" s="292" t="str">
        <f t="shared" si="12"/>
        <v/>
      </c>
      <c r="Y14" s="409" t="str">
        <f t="shared" si="13"/>
        <v xml:space="preserve"> </v>
      </c>
      <c r="Z14" s="294" t="str">
        <f t="shared" si="14"/>
        <v/>
      </c>
      <c r="AA14" s="292" t="str">
        <f t="shared" si="14"/>
        <v/>
      </c>
      <c r="AB14" s="409" t="str">
        <f t="shared" si="15"/>
        <v xml:space="preserve"> </v>
      </c>
      <c r="AC14" s="294" t="str">
        <f t="shared" si="16"/>
        <v/>
      </c>
      <c r="AD14" s="292" t="str">
        <f t="shared" si="16"/>
        <v/>
      </c>
      <c r="AE14" s="409" t="str">
        <f t="shared" si="17"/>
        <v xml:space="preserve"> </v>
      </c>
      <c r="AF14" s="403">
        <v>32</v>
      </c>
      <c r="AG14" s="359"/>
      <c r="AH14" s="360"/>
      <c r="AI14" s="410" t="s">
        <v>195</v>
      </c>
      <c r="AJ14" s="411">
        <v>166.72</v>
      </c>
      <c r="AK14" s="412"/>
      <c r="AL14" s="410">
        <v>12</v>
      </c>
      <c r="AM14" s="411">
        <v>171.96</v>
      </c>
      <c r="AN14" s="412"/>
      <c r="AO14" s="410">
        <v>10</v>
      </c>
      <c r="AP14" s="411">
        <v>257.94</v>
      </c>
      <c r="AQ14" s="412"/>
      <c r="AR14" s="410">
        <v>8</v>
      </c>
      <c r="AS14" s="411">
        <v>301.98</v>
      </c>
      <c r="AT14" s="412"/>
      <c r="AU14" s="410">
        <v>7</v>
      </c>
      <c r="AV14" s="411">
        <v>360.7</v>
      </c>
      <c r="AW14" s="412"/>
      <c r="AX14" s="410">
        <v>6</v>
      </c>
      <c r="AY14" s="411"/>
      <c r="AZ14" s="412"/>
      <c r="BA14" s="410" t="s">
        <v>195</v>
      </c>
      <c r="BB14" s="411"/>
      <c r="BC14" s="412"/>
      <c r="BD14" s="410" t="s">
        <v>195</v>
      </c>
      <c r="BE14" s="411"/>
      <c r="BF14" s="412"/>
      <c r="BG14" s="410" t="s">
        <v>195</v>
      </c>
      <c r="BH14" s="411"/>
      <c r="BI14" s="412"/>
      <c r="BJ14" s="410" t="s">
        <v>195</v>
      </c>
      <c r="BL14" s="403"/>
      <c r="BM14" s="1005"/>
      <c r="BN14" s="1005"/>
      <c r="BO14" s="1006"/>
      <c r="BP14" s="1005"/>
      <c r="BQ14" s="1007"/>
      <c r="BR14" s="1006"/>
      <c r="BS14" s="1005"/>
      <c r="BT14" s="1007"/>
      <c r="BU14" s="1006"/>
      <c r="BV14" s="1005"/>
      <c r="BW14" s="1007"/>
      <c r="BX14" s="1006"/>
      <c r="BY14" s="1005"/>
      <c r="BZ14" s="1007"/>
      <c r="CA14" s="1006"/>
      <c r="CB14" s="1005"/>
      <c r="CC14" s="1007"/>
      <c r="CD14" s="1006"/>
      <c r="CE14" s="1007"/>
      <c r="CF14" s="1007"/>
      <c r="CG14" s="1006"/>
      <c r="CH14" s="1007"/>
      <c r="CI14" s="1007"/>
      <c r="CJ14" s="1006"/>
      <c r="CK14" s="1007"/>
      <c r="CL14" s="1007"/>
      <c r="CM14" s="1006"/>
      <c r="CN14" s="1007"/>
      <c r="CO14" s="1007"/>
      <c r="CP14" s="1006"/>
      <c r="CQ14" s="1008"/>
      <c r="CR14" s="403"/>
      <c r="CS14" s="1005"/>
      <c r="CT14" s="1005"/>
      <c r="CU14" s="1006"/>
      <c r="CV14" s="1005"/>
      <c r="CW14" s="1007"/>
      <c r="CX14" s="1006"/>
      <c r="CY14" s="1005"/>
      <c r="CZ14" s="1007"/>
      <c r="DA14" s="1006"/>
      <c r="DB14" s="1005"/>
      <c r="DC14" s="1007"/>
      <c r="DD14" s="1006"/>
      <c r="DE14" s="1005"/>
      <c r="DF14" s="1007"/>
      <c r="DG14" s="1006"/>
      <c r="DH14" s="1005"/>
      <c r="DI14" s="1007"/>
      <c r="DJ14" s="1006"/>
      <c r="DK14" s="1007"/>
      <c r="DL14" s="1007"/>
      <c r="DM14" s="1006"/>
      <c r="DN14" s="1007"/>
      <c r="DO14" s="1007"/>
      <c r="DP14" s="1006"/>
      <c r="DQ14" s="1007"/>
      <c r="DR14" s="1007"/>
      <c r="DS14" s="1006"/>
      <c r="DT14" s="1007"/>
      <c r="DU14" s="1007"/>
      <c r="DV14" s="1006"/>
    </row>
    <row r="15" spans="1:126" s="407" customFormat="1" ht="14.1" customHeight="1" x14ac:dyDescent="0.25">
      <c r="A15" s="408">
        <v>35</v>
      </c>
      <c r="B15" s="353" t="str">
        <f t="shared" si="18"/>
        <v/>
      </c>
      <c r="C15" s="413" t="str">
        <f t="shared" si="18"/>
        <v/>
      </c>
      <c r="D15" s="293" t="str">
        <f t="shared" si="19"/>
        <v xml:space="preserve"> </v>
      </c>
      <c r="E15" s="294">
        <f t="shared" si="0"/>
        <v>170.91</v>
      </c>
      <c r="F15" s="292" t="str">
        <f t="shared" si="0"/>
        <v/>
      </c>
      <c r="G15" s="293">
        <f t="shared" si="1"/>
        <v>12</v>
      </c>
      <c r="H15" s="294">
        <f t="shared" si="2"/>
        <v>182.44</v>
      </c>
      <c r="I15" s="292" t="str">
        <f t="shared" si="2"/>
        <v/>
      </c>
      <c r="J15" s="293">
        <f t="shared" si="3"/>
        <v>10</v>
      </c>
      <c r="K15" s="294">
        <f t="shared" si="4"/>
        <v>258.99</v>
      </c>
      <c r="L15" s="292" t="str">
        <f t="shared" si="4"/>
        <v/>
      </c>
      <c r="M15" s="293">
        <f t="shared" si="5"/>
        <v>8</v>
      </c>
      <c r="N15" s="294">
        <f t="shared" si="6"/>
        <v>317.7</v>
      </c>
      <c r="O15" s="292">
        <f t="shared" si="6"/>
        <v>317.7</v>
      </c>
      <c r="P15" s="293">
        <f t="shared" si="7"/>
        <v>7</v>
      </c>
      <c r="Q15" s="294">
        <f t="shared" si="8"/>
        <v>379.58</v>
      </c>
      <c r="R15" s="292" t="str">
        <f t="shared" si="8"/>
        <v/>
      </c>
      <c r="S15" s="293">
        <f t="shared" si="9"/>
        <v>6</v>
      </c>
      <c r="T15" s="294" t="str">
        <f t="shared" si="10"/>
        <v/>
      </c>
      <c r="U15" s="292" t="str">
        <f t="shared" si="10"/>
        <v/>
      </c>
      <c r="V15" s="293" t="str">
        <f t="shared" si="11"/>
        <v xml:space="preserve"> </v>
      </c>
      <c r="W15" s="294" t="str">
        <f t="shared" si="12"/>
        <v/>
      </c>
      <c r="X15" s="292" t="str">
        <f t="shared" si="12"/>
        <v/>
      </c>
      <c r="Y15" s="293" t="str">
        <f t="shared" si="13"/>
        <v xml:space="preserve"> </v>
      </c>
      <c r="Z15" s="294" t="str">
        <f t="shared" si="14"/>
        <v/>
      </c>
      <c r="AA15" s="292" t="str">
        <f t="shared" si="14"/>
        <v/>
      </c>
      <c r="AB15" s="293" t="str">
        <f t="shared" si="15"/>
        <v xml:space="preserve"> </v>
      </c>
      <c r="AC15" s="294" t="str">
        <f t="shared" si="16"/>
        <v/>
      </c>
      <c r="AD15" s="292" t="str">
        <f t="shared" si="16"/>
        <v/>
      </c>
      <c r="AE15" s="293" t="str">
        <f t="shared" si="17"/>
        <v xml:space="preserve"> </v>
      </c>
      <c r="AF15" s="414">
        <v>35</v>
      </c>
      <c r="AG15" s="359"/>
      <c r="AH15" s="360"/>
      <c r="AI15" s="290" t="s">
        <v>195</v>
      </c>
      <c r="AJ15" s="411">
        <v>170.91</v>
      </c>
      <c r="AK15" s="412"/>
      <c r="AL15" s="290">
        <v>12</v>
      </c>
      <c r="AM15" s="411">
        <v>182.44</v>
      </c>
      <c r="AN15" s="412"/>
      <c r="AO15" s="290">
        <v>10</v>
      </c>
      <c r="AP15" s="411">
        <v>258.99</v>
      </c>
      <c r="AQ15" s="412"/>
      <c r="AR15" s="290">
        <v>8</v>
      </c>
      <c r="AS15" s="411">
        <v>317.7</v>
      </c>
      <c r="AT15" s="411">
        <v>317.7</v>
      </c>
      <c r="AU15" s="290">
        <v>7</v>
      </c>
      <c r="AV15" s="411">
        <v>379.58</v>
      </c>
      <c r="AW15" s="412"/>
      <c r="AX15" s="290">
        <v>6</v>
      </c>
      <c r="AY15" s="411"/>
      <c r="AZ15" s="412"/>
      <c r="BA15" s="290" t="s">
        <v>195</v>
      </c>
      <c r="BB15" s="411"/>
      <c r="BC15" s="412"/>
      <c r="BD15" s="290" t="s">
        <v>195</v>
      </c>
      <c r="BE15" s="411"/>
      <c r="BF15" s="412"/>
      <c r="BG15" s="290" t="s">
        <v>195</v>
      </c>
      <c r="BH15" s="411"/>
      <c r="BI15" s="412"/>
      <c r="BJ15" s="290" t="s">
        <v>195</v>
      </c>
      <c r="BL15" s="414"/>
      <c r="BM15" s="1005"/>
      <c r="BN15" s="1005"/>
      <c r="BO15" s="291"/>
      <c r="BP15" s="1005"/>
      <c r="BQ15" s="1007"/>
      <c r="BR15" s="291"/>
      <c r="BS15" s="1005"/>
      <c r="BT15" s="1007"/>
      <c r="BU15" s="291"/>
      <c r="BV15" s="1005"/>
      <c r="BW15" s="1007"/>
      <c r="BX15" s="291"/>
      <c r="BY15" s="1005"/>
      <c r="BZ15" s="1005"/>
      <c r="CA15" s="291"/>
      <c r="CB15" s="1005"/>
      <c r="CC15" s="1007"/>
      <c r="CD15" s="291"/>
      <c r="CE15" s="1007"/>
      <c r="CF15" s="1007"/>
      <c r="CG15" s="291"/>
      <c r="CH15" s="1007"/>
      <c r="CI15" s="1007"/>
      <c r="CJ15" s="291"/>
      <c r="CK15" s="1007"/>
      <c r="CL15" s="1007"/>
      <c r="CM15" s="291"/>
      <c r="CN15" s="1007"/>
      <c r="CO15" s="1007"/>
      <c r="CP15" s="291"/>
      <c r="CQ15" s="1008"/>
      <c r="CR15" s="414"/>
      <c r="CS15" s="1005"/>
      <c r="CT15" s="1005"/>
      <c r="CU15" s="291"/>
      <c r="CV15" s="1005"/>
      <c r="CW15" s="1007"/>
      <c r="CX15" s="291"/>
      <c r="CY15" s="1005"/>
      <c r="CZ15" s="1007"/>
      <c r="DA15" s="291"/>
      <c r="DB15" s="1005"/>
      <c r="DC15" s="1007"/>
      <c r="DD15" s="291"/>
      <c r="DE15" s="1005"/>
      <c r="DF15" s="1005"/>
      <c r="DG15" s="291"/>
      <c r="DH15" s="1005"/>
      <c r="DI15" s="1007"/>
      <c r="DJ15" s="291"/>
      <c r="DK15" s="1007"/>
      <c r="DL15" s="1007"/>
      <c r="DM15" s="291"/>
      <c r="DN15" s="1007"/>
      <c r="DO15" s="1007"/>
      <c r="DP15" s="291"/>
      <c r="DQ15" s="1007"/>
      <c r="DR15" s="1007"/>
      <c r="DS15" s="291"/>
      <c r="DT15" s="1007"/>
      <c r="DU15" s="1007"/>
      <c r="DV15" s="291"/>
    </row>
    <row r="16" spans="1:126" s="407" customFormat="1" ht="14.1" customHeight="1" x14ac:dyDescent="0.25">
      <c r="A16" s="408">
        <v>38</v>
      </c>
      <c r="B16" s="353" t="str">
        <f t="shared" si="18"/>
        <v/>
      </c>
      <c r="C16" s="413" t="str">
        <f t="shared" si="18"/>
        <v/>
      </c>
      <c r="D16" s="293" t="str">
        <f t="shared" si="19"/>
        <v xml:space="preserve"> </v>
      </c>
      <c r="E16" s="294">
        <f t="shared" si="0"/>
        <v>176.15</v>
      </c>
      <c r="F16" s="292" t="str">
        <f t="shared" si="0"/>
        <v/>
      </c>
      <c r="G16" s="293">
        <f t="shared" si="1"/>
        <v>10</v>
      </c>
      <c r="H16" s="294">
        <f t="shared" si="2"/>
        <v>191.88</v>
      </c>
      <c r="I16" s="292" t="str">
        <f t="shared" si="2"/>
        <v/>
      </c>
      <c r="J16" s="293">
        <f t="shared" si="3"/>
        <v>9</v>
      </c>
      <c r="K16" s="294">
        <f t="shared" si="4"/>
        <v>262.14</v>
      </c>
      <c r="L16" s="292" t="str">
        <f t="shared" si="4"/>
        <v/>
      </c>
      <c r="M16" s="293">
        <f t="shared" si="5"/>
        <v>8</v>
      </c>
      <c r="N16" s="294">
        <f t="shared" si="6"/>
        <v>355.45</v>
      </c>
      <c r="O16" s="292" t="str">
        <f t="shared" si="6"/>
        <v/>
      </c>
      <c r="P16" s="293">
        <f t="shared" si="7"/>
        <v>7</v>
      </c>
      <c r="Q16" s="294">
        <f t="shared" si="8"/>
        <v>426.76</v>
      </c>
      <c r="R16" s="292" t="str">
        <f t="shared" si="8"/>
        <v/>
      </c>
      <c r="S16" s="293">
        <f t="shared" si="9"/>
        <v>6</v>
      </c>
      <c r="T16" s="294" t="str">
        <f t="shared" si="10"/>
        <v/>
      </c>
      <c r="U16" s="292" t="str">
        <f t="shared" si="10"/>
        <v/>
      </c>
      <c r="V16" s="293" t="str">
        <f t="shared" si="11"/>
        <v xml:space="preserve"> </v>
      </c>
      <c r="W16" s="294" t="str">
        <f t="shared" si="12"/>
        <v/>
      </c>
      <c r="X16" s="292" t="str">
        <f t="shared" si="12"/>
        <v/>
      </c>
      <c r="Y16" s="293" t="str">
        <f t="shared" si="13"/>
        <v xml:space="preserve"> </v>
      </c>
      <c r="Z16" s="294" t="str">
        <f t="shared" si="14"/>
        <v/>
      </c>
      <c r="AA16" s="292" t="str">
        <f t="shared" si="14"/>
        <v/>
      </c>
      <c r="AB16" s="293" t="str">
        <f t="shared" si="15"/>
        <v xml:space="preserve"> </v>
      </c>
      <c r="AC16" s="294" t="str">
        <f t="shared" si="16"/>
        <v/>
      </c>
      <c r="AD16" s="292" t="str">
        <f t="shared" si="16"/>
        <v/>
      </c>
      <c r="AE16" s="293" t="str">
        <f t="shared" si="17"/>
        <v xml:space="preserve"> </v>
      </c>
      <c r="AF16" s="414">
        <v>38</v>
      </c>
      <c r="AG16" s="359"/>
      <c r="AH16" s="360"/>
      <c r="AI16" s="290" t="s">
        <v>195</v>
      </c>
      <c r="AJ16" s="411">
        <v>176.15</v>
      </c>
      <c r="AK16" s="412"/>
      <c r="AL16" s="290">
        <v>10</v>
      </c>
      <c r="AM16" s="411">
        <v>191.88</v>
      </c>
      <c r="AN16" s="412"/>
      <c r="AO16" s="290">
        <v>9</v>
      </c>
      <c r="AP16" s="411">
        <v>262.14</v>
      </c>
      <c r="AQ16" s="412"/>
      <c r="AR16" s="290">
        <v>8</v>
      </c>
      <c r="AS16" s="411">
        <v>355.45</v>
      </c>
      <c r="AT16" s="412"/>
      <c r="AU16" s="290">
        <v>7</v>
      </c>
      <c r="AV16" s="411">
        <v>426.76</v>
      </c>
      <c r="AW16" s="412"/>
      <c r="AX16" s="290">
        <v>6</v>
      </c>
      <c r="AY16" s="411"/>
      <c r="AZ16" s="412"/>
      <c r="BA16" s="290" t="s">
        <v>195</v>
      </c>
      <c r="BB16" s="411"/>
      <c r="BC16" s="412"/>
      <c r="BD16" s="290" t="s">
        <v>195</v>
      </c>
      <c r="BE16" s="411"/>
      <c r="BF16" s="412"/>
      <c r="BG16" s="290" t="s">
        <v>195</v>
      </c>
      <c r="BH16" s="411"/>
      <c r="BI16" s="412"/>
      <c r="BJ16" s="290" t="s">
        <v>195</v>
      </c>
      <c r="BL16" s="414"/>
      <c r="BM16" s="1005"/>
      <c r="BN16" s="1005"/>
      <c r="BO16" s="291"/>
      <c r="BP16" s="1005"/>
      <c r="BQ16" s="1007"/>
      <c r="BR16" s="291"/>
      <c r="BS16" s="1005"/>
      <c r="BT16" s="1007"/>
      <c r="BU16" s="291"/>
      <c r="BV16" s="1005"/>
      <c r="BW16" s="1007"/>
      <c r="BX16" s="291"/>
      <c r="BY16" s="1005"/>
      <c r="BZ16" s="1007"/>
      <c r="CA16" s="291"/>
      <c r="CB16" s="1005"/>
      <c r="CC16" s="1007"/>
      <c r="CD16" s="291"/>
      <c r="CE16" s="1007"/>
      <c r="CF16" s="1007"/>
      <c r="CG16" s="291"/>
      <c r="CH16" s="1007"/>
      <c r="CI16" s="1007"/>
      <c r="CJ16" s="291"/>
      <c r="CK16" s="1007"/>
      <c r="CL16" s="1007"/>
      <c r="CM16" s="291"/>
      <c r="CN16" s="1007"/>
      <c r="CO16" s="1007"/>
      <c r="CP16" s="291"/>
      <c r="CQ16" s="1008"/>
      <c r="CR16" s="414"/>
      <c r="CS16" s="1005"/>
      <c r="CT16" s="1005"/>
      <c r="CU16" s="291"/>
      <c r="CV16" s="1005"/>
      <c r="CW16" s="1007"/>
      <c r="CX16" s="291"/>
      <c r="CY16" s="1005"/>
      <c r="CZ16" s="1007"/>
      <c r="DA16" s="291"/>
      <c r="DB16" s="1005"/>
      <c r="DC16" s="1007"/>
      <c r="DD16" s="291"/>
      <c r="DE16" s="1005"/>
      <c r="DF16" s="1007"/>
      <c r="DG16" s="291"/>
      <c r="DH16" s="1005"/>
      <c r="DI16" s="1007"/>
      <c r="DJ16" s="291"/>
      <c r="DK16" s="1007"/>
      <c r="DL16" s="1007"/>
      <c r="DM16" s="291"/>
      <c r="DN16" s="1007"/>
      <c r="DO16" s="1007"/>
      <c r="DP16" s="291"/>
      <c r="DQ16" s="1007"/>
      <c r="DR16" s="1007"/>
      <c r="DS16" s="291"/>
      <c r="DT16" s="1007"/>
      <c r="DU16" s="1007"/>
      <c r="DV16" s="291"/>
    </row>
    <row r="17" spans="1:126" s="407" customFormat="1" ht="14.1" customHeight="1" x14ac:dyDescent="0.25">
      <c r="A17" s="408">
        <v>42</v>
      </c>
      <c r="B17" s="353" t="str">
        <f t="shared" si="18"/>
        <v/>
      </c>
      <c r="C17" s="413" t="str">
        <f t="shared" si="18"/>
        <v/>
      </c>
      <c r="D17" s="293" t="str">
        <f t="shared" si="19"/>
        <v xml:space="preserve"> </v>
      </c>
      <c r="E17" s="294">
        <f t="shared" si="0"/>
        <v>182.44</v>
      </c>
      <c r="F17" s="292" t="str">
        <f t="shared" si="0"/>
        <v/>
      </c>
      <c r="G17" s="293">
        <f t="shared" si="1"/>
        <v>11</v>
      </c>
      <c r="H17" s="294">
        <f t="shared" si="2"/>
        <v>192.93</v>
      </c>
      <c r="I17" s="292" t="str">
        <f t="shared" si="2"/>
        <v/>
      </c>
      <c r="J17" s="293">
        <f t="shared" si="3"/>
        <v>9</v>
      </c>
      <c r="K17" s="294">
        <f t="shared" si="4"/>
        <v>264.24</v>
      </c>
      <c r="L17" s="292">
        <f t="shared" si="4"/>
        <v>264.24</v>
      </c>
      <c r="M17" s="293">
        <f t="shared" si="5"/>
        <v>7</v>
      </c>
      <c r="N17" s="294">
        <f t="shared" si="6"/>
        <v>372.23</v>
      </c>
      <c r="O17" s="292" t="str">
        <f t="shared" si="6"/>
        <v/>
      </c>
      <c r="P17" s="293">
        <f t="shared" si="7"/>
        <v>7</v>
      </c>
      <c r="Q17" s="294" t="str">
        <f t="shared" si="8"/>
        <v/>
      </c>
      <c r="R17" s="292" t="str">
        <f t="shared" si="8"/>
        <v/>
      </c>
      <c r="S17" s="293" t="str">
        <f t="shared" si="9"/>
        <v xml:space="preserve"> </v>
      </c>
      <c r="T17" s="294" t="str">
        <f t="shared" si="10"/>
        <v/>
      </c>
      <c r="U17" s="292" t="str">
        <f t="shared" si="10"/>
        <v/>
      </c>
      <c r="V17" s="293" t="str">
        <f t="shared" si="11"/>
        <v xml:space="preserve"> </v>
      </c>
      <c r="W17" s="294" t="str">
        <f t="shared" si="12"/>
        <v/>
      </c>
      <c r="X17" s="292" t="str">
        <f t="shared" si="12"/>
        <v/>
      </c>
      <c r="Y17" s="293" t="str">
        <f t="shared" si="13"/>
        <v xml:space="preserve"> </v>
      </c>
      <c r="Z17" s="294" t="str">
        <f t="shared" si="14"/>
        <v/>
      </c>
      <c r="AA17" s="292" t="str">
        <f t="shared" si="14"/>
        <v/>
      </c>
      <c r="AB17" s="293" t="str">
        <f t="shared" si="15"/>
        <v xml:space="preserve"> </v>
      </c>
      <c r="AC17" s="294" t="str">
        <f t="shared" si="16"/>
        <v/>
      </c>
      <c r="AD17" s="292" t="str">
        <f t="shared" si="16"/>
        <v/>
      </c>
      <c r="AE17" s="293" t="str">
        <f t="shared" si="17"/>
        <v xml:space="preserve"> </v>
      </c>
      <c r="AF17" s="414">
        <v>42</v>
      </c>
      <c r="AG17" s="359"/>
      <c r="AH17" s="360"/>
      <c r="AI17" s="290" t="s">
        <v>195</v>
      </c>
      <c r="AJ17" s="411">
        <v>182.44</v>
      </c>
      <c r="AK17" s="412"/>
      <c r="AL17" s="290">
        <v>11</v>
      </c>
      <c r="AM17" s="411">
        <v>192.93</v>
      </c>
      <c r="AN17" s="412"/>
      <c r="AO17" s="290">
        <v>9</v>
      </c>
      <c r="AP17" s="411">
        <v>264.24</v>
      </c>
      <c r="AQ17" s="412">
        <v>264.24</v>
      </c>
      <c r="AR17" s="290">
        <v>7</v>
      </c>
      <c r="AS17" s="411">
        <v>372.23</v>
      </c>
      <c r="AT17" s="412"/>
      <c r="AU17" s="290">
        <v>7</v>
      </c>
      <c r="AV17" s="411">
        <v>0</v>
      </c>
      <c r="AW17" s="412"/>
      <c r="AX17" s="290" t="s">
        <v>195</v>
      </c>
      <c r="AY17" s="411"/>
      <c r="AZ17" s="412"/>
      <c r="BA17" s="290" t="s">
        <v>195</v>
      </c>
      <c r="BB17" s="411"/>
      <c r="BC17" s="412"/>
      <c r="BD17" s="290" t="s">
        <v>195</v>
      </c>
      <c r="BE17" s="411"/>
      <c r="BF17" s="412"/>
      <c r="BG17" s="290" t="s">
        <v>195</v>
      </c>
      <c r="BH17" s="411"/>
      <c r="BI17" s="412"/>
      <c r="BJ17" s="290" t="s">
        <v>195</v>
      </c>
      <c r="BL17" s="414"/>
      <c r="BM17" s="1005"/>
      <c r="BN17" s="1005"/>
      <c r="BO17" s="291"/>
      <c r="BP17" s="1005"/>
      <c r="BQ17" s="1007"/>
      <c r="BR17" s="291"/>
      <c r="BS17" s="1005"/>
      <c r="BT17" s="1007"/>
      <c r="BU17" s="291"/>
      <c r="BV17" s="1005"/>
      <c r="BW17" s="1005"/>
      <c r="BX17" s="291"/>
      <c r="BY17" s="1005"/>
      <c r="BZ17" s="1007"/>
      <c r="CA17" s="291"/>
      <c r="CB17" s="1005"/>
      <c r="CC17" s="1007"/>
      <c r="CD17" s="291"/>
      <c r="CE17" s="1007"/>
      <c r="CF17" s="1007"/>
      <c r="CG17" s="291"/>
      <c r="CH17" s="1007"/>
      <c r="CI17" s="1007"/>
      <c r="CJ17" s="291"/>
      <c r="CK17" s="1007"/>
      <c r="CL17" s="1007"/>
      <c r="CM17" s="291"/>
      <c r="CN17" s="1007"/>
      <c r="CO17" s="1007"/>
      <c r="CP17" s="291"/>
      <c r="CQ17" s="1008"/>
      <c r="CR17" s="414"/>
      <c r="CS17" s="1005"/>
      <c r="CT17" s="1005"/>
      <c r="CU17" s="291"/>
      <c r="CV17" s="1005"/>
      <c r="CW17" s="1007"/>
      <c r="CX17" s="291"/>
      <c r="CY17" s="1005"/>
      <c r="CZ17" s="1007"/>
      <c r="DA17" s="291"/>
      <c r="DB17" s="1005"/>
      <c r="DC17" s="1005"/>
      <c r="DD17" s="291"/>
      <c r="DE17" s="1005"/>
      <c r="DF17" s="1007"/>
      <c r="DG17" s="291"/>
      <c r="DH17" s="1005"/>
      <c r="DI17" s="1007"/>
      <c r="DJ17" s="291"/>
      <c r="DK17" s="1007"/>
      <c r="DL17" s="1007"/>
      <c r="DM17" s="291"/>
      <c r="DN17" s="1007"/>
      <c r="DO17" s="1007"/>
      <c r="DP17" s="291"/>
      <c r="DQ17" s="1007"/>
      <c r="DR17" s="1007"/>
      <c r="DS17" s="291"/>
      <c r="DT17" s="1007"/>
      <c r="DU17" s="1007"/>
      <c r="DV17" s="291"/>
    </row>
    <row r="18" spans="1:126" s="407" customFormat="1" ht="14.1" customHeight="1" x14ac:dyDescent="0.25">
      <c r="A18" s="408">
        <v>45</v>
      </c>
      <c r="B18" s="353" t="str">
        <f t="shared" si="18"/>
        <v/>
      </c>
      <c r="C18" s="413" t="str">
        <f t="shared" si="18"/>
        <v/>
      </c>
      <c r="D18" s="293" t="str">
        <f t="shared" si="19"/>
        <v xml:space="preserve"> </v>
      </c>
      <c r="E18" s="294">
        <f t="shared" si="0"/>
        <v>186.64</v>
      </c>
      <c r="F18" s="292" t="str">
        <f t="shared" si="0"/>
        <v/>
      </c>
      <c r="G18" s="293">
        <f t="shared" si="1"/>
        <v>10</v>
      </c>
      <c r="H18" s="294">
        <f t="shared" si="2"/>
        <v>196.08</v>
      </c>
      <c r="I18" s="292" t="str">
        <f t="shared" si="2"/>
        <v/>
      </c>
      <c r="J18" s="293">
        <f t="shared" si="3"/>
        <v>9</v>
      </c>
      <c r="K18" s="294">
        <f t="shared" si="4"/>
        <v>270.52</v>
      </c>
      <c r="L18" s="292" t="str">
        <f t="shared" si="4"/>
        <v/>
      </c>
      <c r="M18" s="293">
        <f t="shared" si="5"/>
        <v>7</v>
      </c>
      <c r="N18" s="294">
        <f t="shared" si="6"/>
        <v>376.42</v>
      </c>
      <c r="O18" s="292" t="str">
        <f t="shared" si="6"/>
        <v/>
      </c>
      <c r="P18" s="293">
        <f t="shared" si="7"/>
        <v>7</v>
      </c>
      <c r="Q18" s="294" t="str">
        <f t="shared" si="8"/>
        <v/>
      </c>
      <c r="R18" s="292" t="str">
        <f t="shared" si="8"/>
        <v/>
      </c>
      <c r="S18" s="293" t="str">
        <f t="shared" si="9"/>
        <v xml:space="preserve"> </v>
      </c>
      <c r="T18" s="294" t="str">
        <f t="shared" si="10"/>
        <v/>
      </c>
      <c r="U18" s="292" t="str">
        <f t="shared" si="10"/>
        <v/>
      </c>
      <c r="V18" s="293" t="str">
        <f t="shared" si="11"/>
        <v xml:space="preserve"> </v>
      </c>
      <c r="W18" s="294" t="str">
        <f t="shared" si="12"/>
        <v/>
      </c>
      <c r="X18" s="292" t="str">
        <f t="shared" si="12"/>
        <v/>
      </c>
      <c r="Y18" s="293" t="str">
        <f t="shared" si="13"/>
        <v xml:space="preserve"> </v>
      </c>
      <c r="Z18" s="294" t="str">
        <f t="shared" si="14"/>
        <v/>
      </c>
      <c r="AA18" s="292" t="str">
        <f t="shared" si="14"/>
        <v/>
      </c>
      <c r="AB18" s="293" t="str">
        <f t="shared" si="15"/>
        <v xml:space="preserve"> </v>
      </c>
      <c r="AC18" s="294" t="str">
        <f t="shared" si="16"/>
        <v/>
      </c>
      <c r="AD18" s="292" t="str">
        <f t="shared" si="16"/>
        <v/>
      </c>
      <c r="AE18" s="293" t="str">
        <f t="shared" si="17"/>
        <v xml:space="preserve"> </v>
      </c>
      <c r="AF18" s="414">
        <v>45</v>
      </c>
      <c r="AG18" s="359"/>
      <c r="AH18" s="360"/>
      <c r="AI18" s="290" t="s">
        <v>195</v>
      </c>
      <c r="AJ18" s="411">
        <v>186.64</v>
      </c>
      <c r="AK18" s="412"/>
      <c r="AL18" s="290">
        <v>10</v>
      </c>
      <c r="AM18" s="411">
        <v>196.08</v>
      </c>
      <c r="AN18" s="412"/>
      <c r="AO18" s="290">
        <v>9</v>
      </c>
      <c r="AP18" s="411">
        <v>270.52</v>
      </c>
      <c r="AQ18" s="412"/>
      <c r="AR18" s="290">
        <v>7</v>
      </c>
      <c r="AS18" s="411">
        <v>376.42</v>
      </c>
      <c r="AT18" s="412"/>
      <c r="AU18" s="290">
        <v>7</v>
      </c>
      <c r="AV18" s="411">
        <v>0</v>
      </c>
      <c r="AW18" s="412"/>
      <c r="AX18" s="290" t="s">
        <v>195</v>
      </c>
      <c r="AY18" s="411"/>
      <c r="AZ18" s="412"/>
      <c r="BA18" s="290" t="s">
        <v>195</v>
      </c>
      <c r="BB18" s="411"/>
      <c r="BC18" s="412"/>
      <c r="BD18" s="290" t="s">
        <v>195</v>
      </c>
      <c r="BE18" s="411"/>
      <c r="BF18" s="412"/>
      <c r="BG18" s="290" t="s">
        <v>195</v>
      </c>
      <c r="BH18" s="411"/>
      <c r="BI18" s="412"/>
      <c r="BJ18" s="290" t="s">
        <v>195</v>
      </c>
      <c r="BL18" s="414"/>
      <c r="BM18" s="1005"/>
      <c r="BN18" s="1005"/>
      <c r="BO18" s="291"/>
      <c r="BP18" s="1005"/>
      <c r="BQ18" s="1007"/>
      <c r="BR18" s="291"/>
      <c r="BS18" s="1005"/>
      <c r="BT18" s="1007"/>
      <c r="BU18" s="291"/>
      <c r="BV18" s="1005"/>
      <c r="BW18" s="1007"/>
      <c r="BX18" s="291"/>
      <c r="BY18" s="1005"/>
      <c r="BZ18" s="1007"/>
      <c r="CA18" s="291"/>
      <c r="CB18" s="1005"/>
      <c r="CC18" s="1007"/>
      <c r="CD18" s="291"/>
      <c r="CE18" s="1007"/>
      <c r="CF18" s="1007"/>
      <c r="CG18" s="291"/>
      <c r="CH18" s="1007"/>
      <c r="CI18" s="1007"/>
      <c r="CJ18" s="291"/>
      <c r="CK18" s="1007"/>
      <c r="CL18" s="1007"/>
      <c r="CM18" s="291"/>
      <c r="CN18" s="1007"/>
      <c r="CO18" s="1007"/>
      <c r="CP18" s="291"/>
      <c r="CQ18" s="1008"/>
      <c r="CR18" s="414"/>
      <c r="CS18" s="1005"/>
      <c r="CT18" s="1005"/>
      <c r="CU18" s="291"/>
      <c r="CV18" s="1005"/>
      <c r="CW18" s="1007"/>
      <c r="CX18" s="291"/>
      <c r="CY18" s="1005"/>
      <c r="CZ18" s="1007"/>
      <c r="DA18" s="291"/>
      <c r="DB18" s="1005"/>
      <c r="DC18" s="1007"/>
      <c r="DD18" s="291"/>
      <c r="DE18" s="1005"/>
      <c r="DF18" s="1007"/>
      <c r="DG18" s="291"/>
      <c r="DH18" s="1005"/>
      <c r="DI18" s="1007"/>
      <c r="DJ18" s="291"/>
      <c r="DK18" s="1007"/>
      <c r="DL18" s="1007"/>
      <c r="DM18" s="291"/>
      <c r="DN18" s="1007"/>
      <c r="DO18" s="1007"/>
      <c r="DP18" s="291"/>
      <c r="DQ18" s="1007"/>
      <c r="DR18" s="1007"/>
      <c r="DS18" s="291"/>
      <c r="DT18" s="1007"/>
      <c r="DU18" s="1007"/>
      <c r="DV18" s="291"/>
    </row>
    <row r="19" spans="1:126" s="407" customFormat="1" ht="14.1" customHeight="1" x14ac:dyDescent="0.25">
      <c r="A19" s="408">
        <v>48</v>
      </c>
      <c r="B19" s="353" t="str">
        <f t="shared" si="18"/>
        <v/>
      </c>
      <c r="C19" s="413">
        <f t="shared" si="18"/>
        <v>186.64</v>
      </c>
      <c r="D19" s="293">
        <f t="shared" si="19"/>
        <v>11</v>
      </c>
      <c r="E19" s="294">
        <f t="shared" si="0"/>
        <v>188.74</v>
      </c>
      <c r="F19" s="292" t="str">
        <f t="shared" si="0"/>
        <v/>
      </c>
      <c r="G19" s="293">
        <f t="shared" si="1"/>
        <v>10</v>
      </c>
      <c r="H19" s="294">
        <f t="shared" si="2"/>
        <v>199.22</v>
      </c>
      <c r="I19" s="292" t="str">
        <f t="shared" si="2"/>
        <v/>
      </c>
      <c r="J19" s="293">
        <f t="shared" si="3"/>
        <v>9</v>
      </c>
      <c r="K19" s="294">
        <f t="shared" si="4"/>
        <v>275.76</v>
      </c>
      <c r="L19" s="292" t="str">
        <f t="shared" si="4"/>
        <v/>
      </c>
      <c r="M19" s="293">
        <f t="shared" si="5"/>
        <v>7</v>
      </c>
      <c r="N19" s="294">
        <f t="shared" si="6"/>
        <v>377.47</v>
      </c>
      <c r="O19" s="292" t="str">
        <f t="shared" si="6"/>
        <v/>
      </c>
      <c r="P19" s="293">
        <f t="shared" si="7"/>
        <v>6</v>
      </c>
      <c r="Q19" s="294" t="str">
        <f t="shared" si="8"/>
        <v/>
      </c>
      <c r="R19" s="292" t="str">
        <f t="shared" si="8"/>
        <v/>
      </c>
      <c r="S19" s="293" t="str">
        <f t="shared" si="9"/>
        <v xml:space="preserve"> </v>
      </c>
      <c r="T19" s="294" t="str">
        <f t="shared" si="10"/>
        <v/>
      </c>
      <c r="U19" s="292" t="str">
        <f t="shared" si="10"/>
        <v/>
      </c>
      <c r="V19" s="293" t="str">
        <f t="shared" si="11"/>
        <v xml:space="preserve"> </v>
      </c>
      <c r="W19" s="294" t="str">
        <f t="shared" si="12"/>
        <v/>
      </c>
      <c r="X19" s="292" t="str">
        <f t="shared" si="12"/>
        <v/>
      </c>
      <c r="Y19" s="293" t="str">
        <f t="shared" si="13"/>
        <v xml:space="preserve"> </v>
      </c>
      <c r="Z19" s="294" t="str">
        <f t="shared" si="14"/>
        <v/>
      </c>
      <c r="AA19" s="292" t="str">
        <f t="shared" si="14"/>
        <v/>
      </c>
      <c r="AB19" s="293" t="str">
        <f t="shared" si="15"/>
        <v xml:space="preserve"> </v>
      </c>
      <c r="AC19" s="294" t="str">
        <f t="shared" si="16"/>
        <v/>
      </c>
      <c r="AD19" s="292" t="str">
        <f t="shared" si="16"/>
        <v/>
      </c>
      <c r="AE19" s="293" t="str">
        <f t="shared" si="17"/>
        <v xml:space="preserve"> </v>
      </c>
      <c r="AF19" s="414">
        <v>48</v>
      </c>
      <c r="AG19" s="359"/>
      <c r="AH19" s="360">
        <v>186.64</v>
      </c>
      <c r="AI19" s="290">
        <v>11</v>
      </c>
      <c r="AJ19" s="411">
        <v>188.74</v>
      </c>
      <c r="AK19" s="412"/>
      <c r="AL19" s="290">
        <v>10</v>
      </c>
      <c r="AM19" s="411">
        <v>199.22</v>
      </c>
      <c r="AN19" s="412"/>
      <c r="AO19" s="290">
        <v>9</v>
      </c>
      <c r="AP19" s="411">
        <v>275.76</v>
      </c>
      <c r="AQ19" s="412"/>
      <c r="AR19" s="290">
        <v>7</v>
      </c>
      <c r="AS19" s="411">
        <v>377.47</v>
      </c>
      <c r="AT19" s="412"/>
      <c r="AU19" s="290">
        <v>6</v>
      </c>
      <c r="AV19" s="411">
        <v>0</v>
      </c>
      <c r="AW19" s="412"/>
      <c r="AX19" s="290" t="s">
        <v>195</v>
      </c>
      <c r="AY19" s="411"/>
      <c r="AZ19" s="412"/>
      <c r="BA19" s="290" t="s">
        <v>195</v>
      </c>
      <c r="BB19" s="411"/>
      <c r="BC19" s="412"/>
      <c r="BD19" s="290" t="s">
        <v>195</v>
      </c>
      <c r="BE19" s="411"/>
      <c r="BF19" s="412"/>
      <c r="BG19" s="290" t="s">
        <v>195</v>
      </c>
      <c r="BH19" s="411"/>
      <c r="BI19" s="412"/>
      <c r="BJ19" s="290" t="s">
        <v>195</v>
      </c>
      <c r="BL19" s="1012"/>
      <c r="BM19" s="1005"/>
      <c r="BN19" s="1005"/>
      <c r="BO19" s="291"/>
      <c r="BP19" s="1005"/>
      <c r="BQ19" s="1007"/>
      <c r="BR19" s="291"/>
      <c r="BS19" s="1005"/>
      <c r="BT19" s="1007"/>
      <c r="BU19" s="291"/>
      <c r="BV19" s="1005"/>
      <c r="BW19" s="1007"/>
      <c r="BX19" s="291"/>
      <c r="BY19" s="1005"/>
      <c r="BZ19" s="1007"/>
      <c r="CA19" s="291"/>
      <c r="CB19" s="1005"/>
      <c r="CC19" s="1007"/>
      <c r="CD19" s="291"/>
      <c r="CE19" s="1007"/>
      <c r="CF19" s="1007"/>
      <c r="CG19" s="291"/>
      <c r="CH19" s="1007"/>
      <c r="CI19" s="1007"/>
      <c r="CJ19" s="291"/>
      <c r="CK19" s="1007"/>
      <c r="CL19" s="1007"/>
      <c r="CM19" s="291"/>
      <c r="CN19" s="1007"/>
      <c r="CO19" s="1007"/>
      <c r="CP19" s="291"/>
      <c r="CQ19" s="1008"/>
      <c r="CR19" s="414"/>
      <c r="CS19" s="1005"/>
      <c r="CT19" s="1005"/>
      <c r="CU19" s="291"/>
      <c r="CV19" s="1005"/>
      <c r="CW19" s="1007"/>
      <c r="CX19" s="291"/>
      <c r="CY19" s="1005"/>
      <c r="CZ19" s="1007"/>
      <c r="DA19" s="291"/>
      <c r="DB19" s="1005"/>
      <c r="DC19" s="1007"/>
      <c r="DD19" s="291"/>
      <c r="DE19" s="1005"/>
      <c r="DF19" s="1007"/>
      <c r="DG19" s="291"/>
      <c r="DH19" s="1005"/>
      <c r="DI19" s="1007"/>
      <c r="DJ19" s="291"/>
      <c r="DK19" s="1007"/>
      <c r="DL19" s="1007"/>
      <c r="DM19" s="291"/>
      <c r="DN19" s="1007"/>
      <c r="DO19" s="1007"/>
      <c r="DP19" s="291"/>
      <c r="DQ19" s="1007"/>
      <c r="DR19" s="1007"/>
      <c r="DS19" s="291"/>
      <c r="DT19" s="1007"/>
      <c r="DU19" s="1007"/>
      <c r="DV19" s="291"/>
    </row>
    <row r="20" spans="1:126" s="407" customFormat="1" ht="14.1" customHeight="1" x14ac:dyDescent="0.25">
      <c r="A20" s="408">
        <v>54</v>
      </c>
      <c r="B20" s="353" t="str">
        <f t="shared" si="18"/>
        <v/>
      </c>
      <c r="C20" s="413" t="str">
        <f t="shared" si="18"/>
        <v/>
      </c>
      <c r="D20" s="293" t="str">
        <f t="shared" si="19"/>
        <v xml:space="preserve"> </v>
      </c>
      <c r="E20" s="294">
        <f t="shared" si="0"/>
        <v>192.93</v>
      </c>
      <c r="F20" s="292" t="str">
        <f t="shared" si="0"/>
        <v/>
      </c>
      <c r="G20" s="293">
        <f t="shared" si="1"/>
        <v>9</v>
      </c>
      <c r="H20" s="294">
        <f t="shared" si="2"/>
        <v>201.32</v>
      </c>
      <c r="I20" s="292" t="str">
        <f t="shared" si="2"/>
        <v/>
      </c>
      <c r="J20" s="293">
        <f t="shared" si="3"/>
        <v>8</v>
      </c>
      <c r="K20" s="294">
        <f t="shared" si="4"/>
        <v>291.49</v>
      </c>
      <c r="L20" s="292" t="str">
        <f t="shared" si="4"/>
        <v/>
      </c>
      <c r="M20" s="293">
        <f t="shared" si="5"/>
        <v>7</v>
      </c>
      <c r="N20" s="294">
        <f t="shared" si="6"/>
        <v>385.86</v>
      </c>
      <c r="O20" s="292" t="str">
        <f t="shared" si="6"/>
        <v/>
      </c>
      <c r="P20" s="293">
        <f t="shared" si="7"/>
        <v>6</v>
      </c>
      <c r="Q20" s="294" t="str">
        <f t="shared" si="8"/>
        <v/>
      </c>
      <c r="R20" s="292" t="str">
        <f t="shared" si="8"/>
        <v/>
      </c>
      <c r="S20" s="293" t="str">
        <f t="shared" si="9"/>
        <v xml:space="preserve"> </v>
      </c>
      <c r="T20" s="294" t="str">
        <f t="shared" si="10"/>
        <v/>
      </c>
      <c r="U20" s="292" t="str">
        <f t="shared" si="10"/>
        <v/>
      </c>
      <c r="V20" s="293" t="str">
        <f t="shared" si="11"/>
        <v xml:space="preserve"> </v>
      </c>
      <c r="W20" s="294" t="str">
        <f t="shared" si="12"/>
        <v/>
      </c>
      <c r="X20" s="292" t="str">
        <f t="shared" si="12"/>
        <v/>
      </c>
      <c r="Y20" s="293" t="str">
        <f t="shared" si="13"/>
        <v xml:space="preserve"> </v>
      </c>
      <c r="Z20" s="294" t="str">
        <f t="shared" si="14"/>
        <v/>
      </c>
      <c r="AA20" s="292" t="str">
        <f t="shared" si="14"/>
        <v/>
      </c>
      <c r="AB20" s="293" t="str">
        <f t="shared" si="15"/>
        <v xml:space="preserve"> </v>
      </c>
      <c r="AC20" s="294" t="str">
        <f t="shared" si="16"/>
        <v/>
      </c>
      <c r="AD20" s="292" t="str">
        <f t="shared" si="16"/>
        <v/>
      </c>
      <c r="AE20" s="293" t="str">
        <f t="shared" si="17"/>
        <v xml:space="preserve"> </v>
      </c>
      <c r="AF20" s="414">
        <v>54</v>
      </c>
      <c r="AG20" s="359"/>
      <c r="AH20" s="360"/>
      <c r="AI20" s="290" t="s">
        <v>195</v>
      </c>
      <c r="AJ20" s="411">
        <v>192.93</v>
      </c>
      <c r="AK20" s="412"/>
      <c r="AL20" s="290">
        <v>9</v>
      </c>
      <c r="AM20" s="411">
        <v>201.32</v>
      </c>
      <c r="AN20" s="412"/>
      <c r="AO20" s="290">
        <v>8</v>
      </c>
      <c r="AP20" s="411">
        <v>291.49</v>
      </c>
      <c r="AQ20" s="412"/>
      <c r="AR20" s="290">
        <v>7</v>
      </c>
      <c r="AS20" s="411">
        <v>385.86</v>
      </c>
      <c r="AT20" s="412"/>
      <c r="AU20" s="290">
        <v>6</v>
      </c>
      <c r="AV20" s="411">
        <v>0</v>
      </c>
      <c r="AW20" s="412"/>
      <c r="AX20" s="290" t="s">
        <v>195</v>
      </c>
      <c r="AY20" s="411"/>
      <c r="AZ20" s="412"/>
      <c r="BA20" s="290" t="s">
        <v>195</v>
      </c>
      <c r="BB20" s="411"/>
      <c r="BC20" s="412"/>
      <c r="BD20" s="290" t="s">
        <v>195</v>
      </c>
      <c r="BE20" s="411"/>
      <c r="BF20" s="412"/>
      <c r="BG20" s="290" t="s">
        <v>195</v>
      </c>
      <c r="BH20" s="411"/>
      <c r="BI20" s="412"/>
      <c r="BJ20" s="290" t="s">
        <v>195</v>
      </c>
      <c r="BL20" s="414"/>
      <c r="BM20" s="1005"/>
      <c r="BN20" s="1005"/>
      <c r="BO20" s="291"/>
      <c r="BP20" s="1005"/>
      <c r="BQ20" s="1007"/>
      <c r="BR20" s="291"/>
      <c r="BS20" s="1005"/>
      <c r="BT20" s="1007"/>
      <c r="BU20" s="291"/>
      <c r="BV20" s="1005"/>
      <c r="BW20" s="1007"/>
      <c r="BX20" s="291"/>
      <c r="BY20" s="1005"/>
      <c r="BZ20" s="1007"/>
      <c r="CA20" s="291"/>
      <c r="CB20" s="1005"/>
      <c r="CC20" s="1007"/>
      <c r="CD20" s="291"/>
      <c r="CE20" s="1007"/>
      <c r="CF20" s="1007"/>
      <c r="CG20" s="291"/>
      <c r="CH20" s="1007"/>
      <c r="CI20" s="1007"/>
      <c r="CJ20" s="291"/>
      <c r="CK20" s="1007"/>
      <c r="CL20" s="1007"/>
      <c r="CM20" s="291"/>
      <c r="CN20" s="1007"/>
      <c r="CO20" s="1007"/>
      <c r="CP20" s="291"/>
      <c r="CQ20" s="1008"/>
      <c r="CR20" s="414"/>
      <c r="CS20" s="1005"/>
      <c r="CT20" s="1005"/>
      <c r="CU20" s="291"/>
      <c r="CV20" s="1005"/>
      <c r="CW20" s="1007"/>
      <c r="CX20" s="291"/>
      <c r="CY20" s="1005"/>
      <c r="CZ20" s="1007"/>
      <c r="DA20" s="291"/>
      <c r="DB20" s="1005"/>
      <c r="DC20" s="1007"/>
      <c r="DD20" s="291"/>
      <c r="DE20" s="1005"/>
      <c r="DF20" s="1007"/>
      <c r="DG20" s="291"/>
      <c r="DH20" s="1005"/>
      <c r="DI20" s="1007"/>
      <c r="DJ20" s="291"/>
      <c r="DK20" s="1007"/>
      <c r="DL20" s="1007"/>
      <c r="DM20" s="291"/>
      <c r="DN20" s="1007"/>
      <c r="DO20" s="1007"/>
      <c r="DP20" s="291"/>
      <c r="DQ20" s="1007"/>
      <c r="DR20" s="1007"/>
      <c r="DS20" s="291"/>
      <c r="DT20" s="1007"/>
      <c r="DU20" s="1007"/>
      <c r="DV20" s="291"/>
    </row>
    <row r="21" spans="1:126" s="407" customFormat="1" ht="14.1" customHeight="1" x14ac:dyDescent="0.25">
      <c r="A21" s="408">
        <v>57</v>
      </c>
      <c r="B21" s="353" t="str">
        <f t="shared" si="18"/>
        <v/>
      </c>
      <c r="C21" s="413" t="str">
        <f t="shared" si="18"/>
        <v/>
      </c>
      <c r="D21" s="293" t="str">
        <f t="shared" si="19"/>
        <v xml:space="preserve"> </v>
      </c>
      <c r="E21" s="294">
        <f t="shared" si="0"/>
        <v>198.17</v>
      </c>
      <c r="F21" s="292" t="str">
        <f t="shared" si="0"/>
        <v/>
      </c>
      <c r="G21" s="293">
        <f t="shared" si="1"/>
        <v>9</v>
      </c>
      <c r="H21" s="294">
        <f t="shared" si="2"/>
        <v>204.47</v>
      </c>
      <c r="I21" s="292" t="str">
        <f t="shared" si="2"/>
        <v/>
      </c>
      <c r="J21" s="293">
        <f t="shared" si="3"/>
        <v>8</v>
      </c>
      <c r="K21" s="294">
        <f t="shared" si="4"/>
        <v>295.69</v>
      </c>
      <c r="L21" s="292" t="str">
        <f t="shared" si="4"/>
        <v/>
      </c>
      <c r="M21" s="293">
        <f t="shared" si="5"/>
        <v>7</v>
      </c>
      <c r="N21" s="294">
        <f t="shared" si="6"/>
        <v>387.96</v>
      </c>
      <c r="O21" s="292">
        <f t="shared" si="6"/>
        <v>387.96</v>
      </c>
      <c r="P21" s="293">
        <f t="shared" si="7"/>
        <v>6</v>
      </c>
      <c r="Q21" s="294">
        <f t="shared" si="8"/>
        <v>526.37</v>
      </c>
      <c r="R21" s="292">
        <f t="shared" si="8"/>
        <v>526.37</v>
      </c>
      <c r="S21" s="293">
        <f t="shared" si="9"/>
        <v>5</v>
      </c>
      <c r="T21" s="294">
        <f t="shared" si="10"/>
        <v>631.23</v>
      </c>
      <c r="U21" s="292">
        <f t="shared" si="10"/>
        <v>631.23</v>
      </c>
      <c r="V21" s="293">
        <f t="shared" si="11"/>
        <v>5</v>
      </c>
      <c r="W21" s="294">
        <f t="shared" si="12"/>
        <v>732.93</v>
      </c>
      <c r="X21" s="292">
        <f t="shared" si="12"/>
        <v>732.93</v>
      </c>
      <c r="Y21" s="293">
        <f t="shared" si="13"/>
        <v>4</v>
      </c>
      <c r="Z21" s="294" t="str">
        <f t="shared" si="14"/>
        <v/>
      </c>
      <c r="AA21" s="292">
        <f t="shared" si="14"/>
        <v>769.63</v>
      </c>
      <c r="AB21" s="293">
        <f t="shared" si="15"/>
        <v>3</v>
      </c>
      <c r="AC21" s="294" t="str">
        <f t="shared" si="16"/>
        <v/>
      </c>
      <c r="AD21" s="292">
        <f>IF(BI21*(1-$AE$7)&lt;&gt;0,BI21*(1-$AE$7), "")</f>
        <v>913.28</v>
      </c>
      <c r="AE21" s="293">
        <f t="shared" si="17"/>
        <v>3</v>
      </c>
      <c r="AF21" s="414">
        <v>57</v>
      </c>
      <c r="AG21" s="359"/>
      <c r="AH21" s="360"/>
      <c r="AI21" s="290" t="s">
        <v>195</v>
      </c>
      <c r="AJ21" s="411">
        <v>198.17</v>
      </c>
      <c r="AK21" s="412"/>
      <c r="AL21" s="290">
        <v>9</v>
      </c>
      <c r="AM21" s="411">
        <v>204.47</v>
      </c>
      <c r="AN21" s="412"/>
      <c r="AO21" s="290">
        <v>8</v>
      </c>
      <c r="AP21" s="411">
        <v>295.69</v>
      </c>
      <c r="AQ21" s="412"/>
      <c r="AR21" s="290">
        <v>7</v>
      </c>
      <c r="AS21" s="411">
        <v>387.96</v>
      </c>
      <c r="AT21" s="412">
        <v>387.96</v>
      </c>
      <c r="AU21" s="290">
        <v>6</v>
      </c>
      <c r="AV21" s="411">
        <v>526.37</v>
      </c>
      <c r="AW21" s="412">
        <v>526.37</v>
      </c>
      <c r="AX21" s="290">
        <v>5</v>
      </c>
      <c r="AY21" s="411">
        <v>631.23</v>
      </c>
      <c r="AZ21" s="412">
        <v>631.23</v>
      </c>
      <c r="BA21" s="290">
        <v>5</v>
      </c>
      <c r="BB21" s="411">
        <v>732.93</v>
      </c>
      <c r="BC21" s="412">
        <v>732.93</v>
      </c>
      <c r="BD21" s="290">
        <v>4</v>
      </c>
      <c r="BE21" s="411"/>
      <c r="BF21" s="412">
        <v>769.63</v>
      </c>
      <c r="BG21" s="290">
        <v>3</v>
      </c>
      <c r="BH21" s="411"/>
      <c r="BI21" s="412">
        <v>913.28</v>
      </c>
      <c r="BJ21" s="290">
        <v>3</v>
      </c>
      <c r="BL21" s="414"/>
      <c r="BM21" s="1005"/>
      <c r="BN21" s="1005"/>
      <c r="BO21" s="291"/>
      <c r="BP21" s="1005"/>
      <c r="BQ21" s="1007"/>
      <c r="BR21" s="291"/>
      <c r="BS21" s="1005"/>
      <c r="BT21" s="1007"/>
      <c r="BU21" s="291"/>
      <c r="BV21" s="1005"/>
      <c r="BW21" s="1007"/>
      <c r="BX21" s="291"/>
      <c r="BY21" s="1005"/>
      <c r="BZ21" s="1005"/>
      <c r="CA21" s="291"/>
      <c r="CB21" s="1005"/>
      <c r="CC21" s="1005"/>
      <c r="CD21" s="291"/>
      <c r="CE21" s="1005"/>
      <c r="CF21" s="1005"/>
      <c r="CG21" s="291"/>
      <c r="CH21" s="1005"/>
      <c r="CI21" s="1005"/>
      <c r="CJ21" s="291"/>
      <c r="CK21" s="1007"/>
      <c r="CL21" s="1005"/>
      <c r="CM21" s="291"/>
      <c r="CN21" s="1007"/>
      <c r="CO21" s="1005"/>
      <c r="CP21" s="291"/>
      <c r="CQ21" s="1008"/>
      <c r="CR21" s="414"/>
      <c r="CS21" s="1005"/>
      <c r="CT21" s="1005"/>
      <c r="CU21" s="291"/>
      <c r="CV21" s="1005"/>
      <c r="CW21" s="1007"/>
      <c r="CX21" s="291"/>
      <c r="CY21" s="1005"/>
      <c r="CZ21" s="1007"/>
      <c r="DA21" s="291"/>
      <c r="DB21" s="1005"/>
      <c r="DC21" s="1007"/>
      <c r="DD21" s="291"/>
      <c r="DE21" s="1005"/>
      <c r="DF21" s="1005"/>
      <c r="DG21" s="291"/>
      <c r="DH21" s="1005"/>
      <c r="DI21" s="1005"/>
      <c r="DJ21" s="291"/>
      <c r="DK21" s="1005"/>
      <c r="DL21" s="1005"/>
      <c r="DM21" s="291"/>
      <c r="DN21" s="1005"/>
      <c r="DO21" s="1005"/>
      <c r="DP21" s="291"/>
      <c r="DQ21" s="1007"/>
      <c r="DR21" s="1005"/>
      <c r="DS21" s="291"/>
      <c r="DT21" s="1007"/>
      <c r="DU21" s="1005"/>
      <c r="DV21" s="291"/>
    </row>
    <row r="22" spans="1:126" s="407" customFormat="1" ht="14.1" customHeight="1" x14ac:dyDescent="0.25">
      <c r="A22" s="408">
        <v>60</v>
      </c>
      <c r="B22" s="353" t="str">
        <f t="shared" si="18"/>
        <v/>
      </c>
      <c r="C22" s="413">
        <f t="shared" si="18"/>
        <v>199.22</v>
      </c>
      <c r="D22" s="293">
        <f t="shared" si="19"/>
        <v>10</v>
      </c>
      <c r="E22" s="294">
        <f t="shared" si="0"/>
        <v>200.27</v>
      </c>
      <c r="F22" s="292" t="str">
        <f t="shared" si="0"/>
        <v/>
      </c>
      <c r="G22" s="293">
        <f t="shared" si="1"/>
        <v>9</v>
      </c>
      <c r="H22" s="294">
        <f t="shared" si="2"/>
        <v>205.52</v>
      </c>
      <c r="I22" s="292">
        <f t="shared" si="2"/>
        <v>205.52</v>
      </c>
      <c r="J22" s="293">
        <f t="shared" si="3"/>
        <v>8</v>
      </c>
      <c r="K22" s="294">
        <f t="shared" si="4"/>
        <v>305.13</v>
      </c>
      <c r="L22" s="292" t="str">
        <f t="shared" si="4"/>
        <v/>
      </c>
      <c r="M22" s="293">
        <f t="shared" si="5"/>
        <v>7</v>
      </c>
      <c r="N22" s="294">
        <f t="shared" si="6"/>
        <v>394.25</v>
      </c>
      <c r="O22" s="292">
        <f t="shared" si="6"/>
        <v>394.25</v>
      </c>
      <c r="P22" s="293">
        <f t="shared" si="7"/>
        <v>6</v>
      </c>
      <c r="Q22" s="294">
        <f t="shared" si="8"/>
        <v>528.46</v>
      </c>
      <c r="R22" s="292">
        <f t="shared" si="8"/>
        <v>528.46</v>
      </c>
      <c r="S22" s="293">
        <f t="shared" si="9"/>
        <v>5</v>
      </c>
      <c r="T22" s="294">
        <f t="shared" si="10"/>
        <v>632.27</v>
      </c>
      <c r="U22" s="292">
        <f t="shared" si="10"/>
        <v>632.27</v>
      </c>
      <c r="V22" s="293">
        <f t="shared" si="11"/>
        <v>4</v>
      </c>
      <c r="W22" s="294">
        <f t="shared" si="12"/>
        <v>741.32</v>
      </c>
      <c r="X22" s="292">
        <f t="shared" si="12"/>
        <v>741.32</v>
      </c>
      <c r="Y22" s="293">
        <f t="shared" si="13"/>
        <v>4</v>
      </c>
      <c r="Z22" s="294" t="str">
        <f t="shared" si="14"/>
        <v/>
      </c>
      <c r="AA22" s="292">
        <f t="shared" si="14"/>
        <v>795.84</v>
      </c>
      <c r="AB22" s="293">
        <f t="shared" si="15"/>
        <v>3</v>
      </c>
      <c r="AC22" s="294" t="str">
        <f t="shared" si="16"/>
        <v/>
      </c>
      <c r="AD22" s="292">
        <f t="shared" si="16"/>
        <v>963.61</v>
      </c>
      <c r="AE22" s="293">
        <f t="shared" si="17"/>
        <v>3</v>
      </c>
      <c r="AF22" s="414">
        <v>60</v>
      </c>
      <c r="AG22" s="359"/>
      <c r="AH22" s="360">
        <v>199.22</v>
      </c>
      <c r="AI22" s="290">
        <v>10</v>
      </c>
      <c r="AJ22" s="411">
        <v>200.27</v>
      </c>
      <c r="AK22" s="412"/>
      <c r="AL22" s="290">
        <v>9</v>
      </c>
      <c r="AM22" s="411">
        <v>205.52</v>
      </c>
      <c r="AN22" s="412">
        <v>205.52</v>
      </c>
      <c r="AO22" s="290">
        <v>8</v>
      </c>
      <c r="AP22" s="411">
        <v>305.13</v>
      </c>
      <c r="AQ22" s="412"/>
      <c r="AR22" s="290">
        <v>7</v>
      </c>
      <c r="AS22" s="411">
        <v>394.25</v>
      </c>
      <c r="AT22" s="411">
        <v>394.25</v>
      </c>
      <c r="AU22" s="290">
        <v>6</v>
      </c>
      <c r="AV22" s="411">
        <v>528.46</v>
      </c>
      <c r="AW22" s="412">
        <v>528.46</v>
      </c>
      <c r="AX22" s="290">
        <v>5</v>
      </c>
      <c r="AY22" s="411">
        <v>632.27</v>
      </c>
      <c r="AZ22" s="412">
        <v>632.27</v>
      </c>
      <c r="BA22" s="290">
        <v>4</v>
      </c>
      <c r="BB22" s="411">
        <v>741.32</v>
      </c>
      <c r="BC22" s="412">
        <v>741.32</v>
      </c>
      <c r="BD22" s="290">
        <v>4</v>
      </c>
      <c r="BE22" s="411"/>
      <c r="BF22" s="412">
        <v>795.84</v>
      </c>
      <c r="BG22" s="290">
        <v>3</v>
      </c>
      <c r="BH22" s="411"/>
      <c r="BI22" s="412">
        <v>963.61</v>
      </c>
      <c r="BJ22" s="290">
        <v>3</v>
      </c>
      <c r="BL22" s="414"/>
      <c r="BM22" s="1005"/>
      <c r="BN22" s="1005"/>
      <c r="BO22" s="291"/>
      <c r="BP22" s="1005"/>
      <c r="BQ22" s="1007"/>
      <c r="BR22" s="291"/>
      <c r="BS22" s="1005"/>
      <c r="BT22" s="1005"/>
      <c r="BU22" s="291"/>
      <c r="BV22" s="1005"/>
      <c r="BW22" s="1007"/>
      <c r="BX22" s="291"/>
      <c r="BY22" s="1005"/>
      <c r="BZ22" s="1005"/>
      <c r="CA22" s="291"/>
      <c r="CB22" s="1005"/>
      <c r="CC22" s="1005"/>
      <c r="CD22" s="291"/>
      <c r="CE22" s="1005"/>
      <c r="CF22" s="1005"/>
      <c r="CG22" s="291"/>
      <c r="CH22" s="1005"/>
      <c r="CI22" s="1005"/>
      <c r="CJ22" s="291"/>
      <c r="CK22" s="1007"/>
      <c r="CL22" s="1005"/>
      <c r="CM22" s="291"/>
      <c r="CN22" s="1007"/>
      <c r="CO22" s="1005"/>
      <c r="CP22" s="291"/>
      <c r="CQ22" s="1008"/>
      <c r="CR22" s="414"/>
      <c r="CS22" s="1005"/>
      <c r="CT22" s="1005"/>
      <c r="CU22" s="291"/>
      <c r="CV22" s="1005"/>
      <c r="CW22" s="1007"/>
      <c r="CX22" s="291"/>
      <c r="CY22" s="1005"/>
      <c r="CZ22" s="1005"/>
      <c r="DA22" s="291"/>
      <c r="DB22" s="1005"/>
      <c r="DC22" s="1007"/>
      <c r="DD22" s="291"/>
      <c r="DE22" s="1005"/>
      <c r="DF22" s="1005"/>
      <c r="DG22" s="291"/>
      <c r="DH22" s="1005"/>
      <c r="DI22" s="1005"/>
      <c r="DJ22" s="291"/>
      <c r="DK22" s="1005"/>
      <c r="DL22" s="1005"/>
      <c r="DM22" s="291"/>
      <c r="DN22" s="1005"/>
      <c r="DO22" s="1005"/>
      <c r="DP22" s="291"/>
      <c r="DQ22" s="1007"/>
      <c r="DR22" s="1005"/>
      <c r="DS22" s="291"/>
      <c r="DT22" s="1007"/>
      <c r="DU22" s="1005"/>
      <c r="DV22" s="291"/>
    </row>
    <row r="23" spans="1:126" s="407" customFormat="1" ht="14.1" customHeight="1" x14ac:dyDescent="0.25">
      <c r="A23" s="408">
        <v>64</v>
      </c>
      <c r="B23" s="353" t="str">
        <f t="shared" si="18"/>
        <v/>
      </c>
      <c r="C23" s="413" t="str">
        <f t="shared" si="18"/>
        <v/>
      </c>
      <c r="D23" s="293" t="str">
        <f t="shared" si="19"/>
        <v xml:space="preserve"> </v>
      </c>
      <c r="E23" s="294">
        <f t="shared" si="0"/>
        <v>209.71</v>
      </c>
      <c r="F23" s="292" t="str">
        <f t="shared" si="0"/>
        <v/>
      </c>
      <c r="G23" s="293">
        <f t="shared" si="1"/>
        <v>8</v>
      </c>
      <c r="H23" s="294">
        <f t="shared" si="2"/>
        <v>216</v>
      </c>
      <c r="I23" s="292" t="str">
        <f t="shared" si="2"/>
        <v/>
      </c>
      <c r="J23" s="293">
        <f t="shared" si="3"/>
        <v>7</v>
      </c>
      <c r="K23" s="294">
        <f t="shared" si="4"/>
        <v>316.66000000000003</v>
      </c>
      <c r="L23" s="292" t="str">
        <f t="shared" si="4"/>
        <v/>
      </c>
      <c r="M23" s="293">
        <f t="shared" si="5"/>
        <v>7</v>
      </c>
      <c r="N23" s="294" t="str">
        <f t="shared" si="6"/>
        <v/>
      </c>
      <c r="O23" s="292" t="str">
        <f t="shared" si="6"/>
        <v/>
      </c>
      <c r="P23" s="293" t="str">
        <f t="shared" si="7"/>
        <v xml:space="preserve"> </v>
      </c>
      <c r="Q23" s="294" t="str">
        <f t="shared" si="8"/>
        <v/>
      </c>
      <c r="R23" s="292" t="str">
        <f t="shared" si="8"/>
        <v/>
      </c>
      <c r="S23" s="293" t="str">
        <f t="shared" si="9"/>
        <v xml:space="preserve"> </v>
      </c>
      <c r="T23" s="294" t="str">
        <f t="shared" si="10"/>
        <v/>
      </c>
      <c r="U23" s="292" t="str">
        <f t="shared" si="10"/>
        <v/>
      </c>
      <c r="V23" s="293" t="str">
        <f t="shared" si="11"/>
        <v xml:space="preserve"> </v>
      </c>
      <c r="W23" s="294" t="str">
        <f t="shared" si="12"/>
        <v/>
      </c>
      <c r="X23" s="292" t="str">
        <f t="shared" si="12"/>
        <v/>
      </c>
      <c r="Y23" s="293" t="str">
        <f t="shared" si="13"/>
        <v xml:space="preserve"> </v>
      </c>
      <c r="Z23" s="294" t="str">
        <f t="shared" si="14"/>
        <v/>
      </c>
      <c r="AA23" s="292" t="str">
        <f t="shared" si="14"/>
        <v/>
      </c>
      <c r="AB23" s="293" t="str">
        <f t="shared" si="15"/>
        <v xml:space="preserve"> </v>
      </c>
      <c r="AC23" s="294" t="str">
        <f t="shared" si="16"/>
        <v/>
      </c>
      <c r="AD23" s="292" t="str">
        <f t="shared" si="16"/>
        <v/>
      </c>
      <c r="AE23" s="293" t="str">
        <f t="shared" si="17"/>
        <v xml:space="preserve"> </v>
      </c>
      <c r="AF23" s="414">
        <v>64</v>
      </c>
      <c r="AG23" s="359"/>
      <c r="AH23" s="360"/>
      <c r="AI23" s="290" t="s">
        <v>195</v>
      </c>
      <c r="AJ23" s="411">
        <v>209.71</v>
      </c>
      <c r="AK23" s="412"/>
      <c r="AL23" s="290">
        <v>8</v>
      </c>
      <c r="AM23" s="411">
        <v>216</v>
      </c>
      <c r="AN23" s="412"/>
      <c r="AO23" s="290">
        <v>7</v>
      </c>
      <c r="AP23" s="411">
        <v>316.66000000000003</v>
      </c>
      <c r="AQ23" s="412"/>
      <c r="AR23" s="290">
        <v>7</v>
      </c>
      <c r="AS23" s="411">
        <v>0</v>
      </c>
      <c r="AT23" s="412">
        <v>0</v>
      </c>
      <c r="AU23" s="290" t="s">
        <v>195</v>
      </c>
      <c r="AV23" s="411">
        <v>0</v>
      </c>
      <c r="AW23" s="412">
        <v>0</v>
      </c>
      <c r="AX23" s="290" t="s">
        <v>195</v>
      </c>
      <c r="AY23" s="411">
        <v>0</v>
      </c>
      <c r="AZ23" s="412">
        <v>0</v>
      </c>
      <c r="BA23" s="290" t="s">
        <v>195</v>
      </c>
      <c r="BB23" s="411">
        <v>0</v>
      </c>
      <c r="BC23" s="412">
        <v>0</v>
      </c>
      <c r="BD23" s="290" t="s">
        <v>195</v>
      </c>
      <c r="BE23" s="411"/>
      <c r="BF23" s="412">
        <v>0</v>
      </c>
      <c r="BG23" s="290" t="s">
        <v>195</v>
      </c>
      <c r="BH23" s="411"/>
      <c r="BI23" s="412">
        <v>0</v>
      </c>
      <c r="BJ23" s="290" t="s">
        <v>195</v>
      </c>
      <c r="BL23" s="414"/>
      <c r="BM23" s="1005"/>
      <c r="BN23" s="1005"/>
      <c r="BO23" s="291"/>
      <c r="BP23" s="1005"/>
      <c r="BQ23" s="1007"/>
      <c r="BR23" s="291"/>
      <c r="BS23" s="1005"/>
      <c r="BT23" s="1007"/>
      <c r="BU23" s="291"/>
      <c r="BV23" s="1005"/>
      <c r="BW23" s="1007"/>
      <c r="BX23" s="291"/>
      <c r="BY23" s="1005"/>
      <c r="BZ23" s="1005"/>
      <c r="CA23" s="291"/>
      <c r="CB23" s="1005"/>
      <c r="CC23" s="1005"/>
      <c r="CD23" s="291"/>
      <c r="CE23" s="1005"/>
      <c r="CF23" s="1005"/>
      <c r="CG23" s="291"/>
      <c r="CH23" s="1005"/>
      <c r="CI23" s="1005"/>
      <c r="CJ23" s="291"/>
      <c r="CK23" s="1007"/>
      <c r="CL23" s="1005"/>
      <c r="CM23" s="291"/>
      <c r="CN23" s="1007"/>
      <c r="CO23" s="1005"/>
      <c r="CP23" s="291"/>
      <c r="CQ23" s="1008"/>
      <c r="CR23" s="414"/>
      <c r="CS23" s="1005"/>
      <c r="CT23" s="1005"/>
      <c r="CU23" s="291"/>
      <c r="CV23" s="1005"/>
      <c r="CW23" s="1007"/>
      <c r="CX23" s="291"/>
      <c r="CY23" s="1005"/>
      <c r="CZ23" s="1007"/>
      <c r="DA23" s="291"/>
      <c r="DB23" s="1005"/>
      <c r="DC23" s="1007"/>
      <c r="DD23" s="291"/>
      <c r="DE23" s="1005"/>
      <c r="DF23" s="1005"/>
      <c r="DG23" s="291"/>
      <c r="DH23" s="1005"/>
      <c r="DI23" s="1005"/>
      <c r="DJ23" s="291"/>
      <c r="DK23" s="1005"/>
      <c r="DL23" s="1005"/>
      <c r="DM23" s="291"/>
      <c r="DN23" s="1005"/>
      <c r="DO23" s="1005"/>
      <c r="DP23" s="291"/>
      <c r="DQ23" s="1007"/>
      <c r="DR23" s="1005"/>
      <c r="DS23" s="291"/>
      <c r="DT23" s="1007"/>
      <c r="DU23" s="1005"/>
      <c r="DV23" s="291"/>
    </row>
    <row r="24" spans="1:126" s="407" customFormat="1" ht="14.1" customHeight="1" x14ac:dyDescent="0.25">
      <c r="A24" s="408">
        <v>70</v>
      </c>
      <c r="B24" s="353" t="str">
        <f t="shared" si="18"/>
        <v/>
      </c>
      <c r="C24" s="413" t="str">
        <f t="shared" si="18"/>
        <v/>
      </c>
      <c r="D24" s="293" t="str">
        <f t="shared" si="19"/>
        <v xml:space="preserve"> </v>
      </c>
      <c r="E24" s="294" t="str">
        <f t="shared" si="0"/>
        <v/>
      </c>
      <c r="F24" s="292" t="str">
        <f t="shared" si="0"/>
        <v/>
      </c>
      <c r="G24" s="293" t="str">
        <f t="shared" si="1"/>
        <v xml:space="preserve"> </v>
      </c>
      <c r="H24" s="294" t="str">
        <f t="shared" si="2"/>
        <v/>
      </c>
      <c r="I24" s="292" t="str">
        <f t="shared" si="2"/>
        <v/>
      </c>
      <c r="J24" s="293" t="str">
        <f t="shared" si="3"/>
        <v xml:space="preserve"> </v>
      </c>
      <c r="K24" s="294">
        <f t="shared" si="4"/>
        <v>356.5</v>
      </c>
      <c r="L24" s="292" t="str">
        <f t="shared" si="4"/>
        <v/>
      </c>
      <c r="M24" s="293">
        <f t="shared" si="5"/>
        <v>6</v>
      </c>
      <c r="N24" s="294">
        <f t="shared" si="6"/>
        <v>443.53</v>
      </c>
      <c r="O24" s="292">
        <f t="shared" si="6"/>
        <v>443.53</v>
      </c>
      <c r="P24" s="293">
        <f t="shared" si="7"/>
        <v>5</v>
      </c>
      <c r="Q24" s="294">
        <f t="shared" si="8"/>
        <v>563.07000000000005</v>
      </c>
      <c r="R24" s="292">
        <f t="shared" si="8"/>
        <v>563.07000000000005</v>
      </c>
      <c r="S24" s="293">
        <f t="shared" si="9"/>
        <v>5</v>
      </c>
      <c r="T24" s="294">
        <f t="shared" si="10"/>
        <v>673.17</v>
      </c>
      <c r="U24" s="292">
        <f t="shared" si="10"/>
        <v>673.17</v>
      </c>
      <c r="V24" s="293">
        <f t="shared" si="11"/>
        <v>4</v>
      </c>
      <c r="W24" s="294">
        <f t="shared" si="12"/>
        <v>764.38</v>
      </c>
      <c r="X24" s="292">
        <f t="shared" si="12"/>
        <v>764.38</v>
      </c>
      <c r="Y24" s="293">
        <f t="shared" si="13"/>
        <v>4</v>
      </c>
      <c r="Z24" s="294" t="str">
        <f t="shared" si="14"/>
        <v/>
      </c>
      <c r="AA24" s="292">
        <f t="shared" si="14"/>
        <v>827.3</v>
      </c>
      <c r="AB24" s="293">
        <f t="shared" si="15"/>
        <v>3</v>
      </c>
      <c r="AC24" s="294" t="str">
        <f t="shared" si="16"/>
        <v/>
      </c>
      <c r="AD24" s="292">
        <f t="shared" si="16"/>
        <v>1007.65</v>
      </c>
      <c r="AE24" s="293">
        <f t="shared" si="17"/>
        <v>3</v>
      </c>
      <c r="AF24" s="414">
        <v>70</v>
      </c>
      <c r="AG24" s="359"/>
      <c r="AH24" s="360"/>
      <c r="AI24" s="290" t="s">
        <v>195</v>
      </c>
      <c r="AJ24" s="411">
        <v>0</v>
      </c>
      <c r="AK24" s="412"/>
      <c r="AL24" s="290" t="s">
        <v>195</v>
      </c>
      <c r="AM24" s="411">
        <v>0</v>
      </c>
      <c r="AN24" s="412"/>
      <c r="AO24" s="290" t="s">
        <v>195</v>
      </c>
      <c r="AP24" s="411">
        <v>356.5</v>
      </c>
      <c r="AQ24" s="412"/>
      <c r="AR24" s="290">
        <v>6</v>
      </c>
      <c r="AS24" s="411">
        <v>443.53</v>
      </c>
      <c r="AT24" s="412">
        <v>443.53</v>
      </c>
      <c r="AU24" s="290">
        <v>5</v>
      </c>
      <c r="AV24" s="411">
        <v>563.07000000000005</v>
      </c>
      <c r="AW24" s="412">
        <v>563.07000000000005</v>
      </c>
      <c r="AX24" s="290">
        <v>5</v>
      </c>
      <c r="AY24" s="411">
        <v>673.17</v>
      </c>
      <c r="AZ24" s="412">
        <v>673.17</v>
      </c>
      <c r="BA24" s="290">
        <v>4</v>
      </c>
      <c r="BB24" s="411">
        <v>764.38</v>
      </c>
      <c r="BC24" s="412">
        <v>764.38</v>
      </c>
      <c r="BD24" s="290">
        <v>4</v>
      </c>
      <c r="BE24" s="411"/>
      <c r="BF24" s="412">
        <v>827.3</v>
      </c>
      <c r="BG24" s="290">
        <v>3</v>
      </c>
      <c r="BH24" s="411"/>
      <c r="BI24" s="412">
        <v>1007.65</v>
      </c>
      <c r="BJ24" s="290">
        <v>3</v>
      </c>
      <c r="BL24" s="414"/>
      <c r="BM24" s="1005"/>
      <c r="BN24" s="1005"/>
      <c r="BO24" s="291"/>
      <c r="BP24" s="1005"/>
      <c r="BQ24" s="1007"/>
      <c r="BR24" s="291"/>
      <c r="BS24" s="1005"/>
      <c r="BT24" s="1007"/>
      <c r="BU24" s="291"/>
      <c r="BV24" s="1005"/>
      <c r="BW24" s="1007"/>
      <c r="BX24" s="291"/>
      <c r="BY24" s="1005"/>
      <c r="BZ24" s="1005"/>
      <c r="CA24" s="291"/>
      <c r="CB24" s="1005"/>
      <c r="CC24" s="1005"/>
      <c r="CD24" s="291"/>
      <c r="CE24" s="1005"/>
      <c r="CF24" s="1005"/>
      <c r="CG24" s="291"/>
      <c r="CH24" s="1005"/>
      <c r="CI24" s="1005"/>
      <c r="CJ24" s="291"/>
      <c r="CK24" s="1007"/>
      <c r="CL24" s="1005"/>
      <c r="CM24" s="291"/>
      <c r="CN24" s="1007"/>
      <c r="CO24" s="1005"/>
      <c r="CP24" s="291"/>
      <c r="CQ24" s="1008"/>
      <c r="CR24" s="414"/>
      <c r="CS24" s="1005"/>
      <c r="CT24" s="1005"/>
      <c r="CU24" s="291"/>
      <c r="CV24" s="1005"/>
      <c r="CW24" s="1007"/>
      <c r="CX24" s="291"/>
      <c r="CY24" s="1005"/>
      <c r="CZ24" s="1007"/>
      <c r="DA24" s="291"/>
      <c r="DB24" s="1005"/>
      <c r="DC24" s="1007"/>
      <c r="DD24" s="291"/>
      <c r="DE24" s="1005"/>
      <c r="DF24" s="1005"/>
      <c r="DG24" s="291"/>
      <c r="DH24" s="1005"/>
      <c r="DI24" s="1005"/>
      <c r="DJ24" s="291"/>
      <c r="DK24" s="1005"/>
      <c r="DL24" s="1005"/>
      <c r="DM24" s="291"/>
      <c r="DN24" s="1005"/>
      <c r="DO24" s="1005"/>
      <c r="DP24" s="291"/>
      <c r="DQ24" s="1007"/>
      <c r="DR24" s="1005"/>
      <c r="DS24" s="291"/>
      <c r="DT24" s="1007"/>
      <c r="DU24" s="1005"/>
      <c r="DV24" s="291"/>
    </row>
    <row r="25" spans="1:126" s="407" customFormat="1" ht="14.1" customHeight="1" x14ac:dyDescent="0.25">
      <c r="A25" s="408">
        <v>76</v>
      </c>
      <c r="B25" s="353" t="str">
        <f t="shared" si="18"/>
        <v/>
      </c>
      <c r="C25" s="413">
        <f t="shared" si="18"/>
        <v>220.19</v>
      </c>
      <c r="D25" s="293" t="str">
        <f t="shared" si="19"/>
        <v xml:space="preserve"> </v>
      </c>
      <c r="E25" s="294">
        <f t="shared" si="0"/>
        <v>222.29</v>
      </c>
      <c r="F25" s="292" t="str">
        <f t="shared" si="0"/>
        <v/>
      </c>
      <c r="G25" s="293">
        <f t="shared" si="1"/>
        <v>7</v>
      </c>
      <c r="H25" s="294">
        <f t="shared" si="2"/>
        <v>234.87</v>
      </c>
      <c r="I25" s="292" t="str">
        <f t="shared" si="2"/>
        <v/>
      </c>
      <c r="J25" s="293">
        <f t="shared" si="3"/>
        <v>6</v>
      </c>
      <c r="K25" s="294">
        <f t="shared" si="4"/>
        <v>362.8</v>
      </c>
      <c r="L25" s="292" t="str">
        <f t="shared" si="4"/>
        <v/>
      </c>
      <c r="M25" s="293">
        <f t="shared" si="5"/>
        <v>6</v>
      </c>
      <c r="N25" s="294">
        <f t="shared" si="6"/>
        <v>460.31</v>
      </c>
      <c r="O25" s="292">
        <f t="shared" si="6"/>
        <v>460.31</v>
      </c>
      <c r="P25" s="293">
        <f t="shared" si="7"/>
        <v>5</v>
      </c>
      <c r="Q25" s="294">
        <f t="shared" si="8"/>
        <v>574.6</v>
      </c>
      <c r="R25" s="292">
        <f t="shared" si="8"/>
        <v>574.6</v>
      </c>
      <c r="S25" s="293">
        <f t="shared" si="9"/>
        <v>4</v>
      </c>
      <c r="T25" s="294">
        <f t="shared" si="10"/>
        <v>677.36</v>
      </c>
      <c r="U25" s="292">
        <f>IF(AZ25*(1-$AE$7)&lt;&gt;0,AZ25*(1-$AE$7), "")</f>
        <v>677.36</v>
      </c>
      <c r="V25" s="293">
        <f t="shared" si="11"/>
        <v>4</v>
      </c>
      <c r="W25" s="294">
        <f t="shared" si="12"/>
        <v>782.21</v>
      </c>
      <c r="X25" s="292">
        <f t="shared" si="12"/>
        <v>782.21</v>
      </c>
      <c r="Y25" s="293">
        <f t="shared" si="13"/>
        <v>3</v>
      </c>
      <c r="Z25" s="294" t="str">
        <f t="shared" si="14"/>
        <v/>
      </c>
      <c r="AA25" s="292">
        <f t="shared" si="14"/>
        <v>870.29</v>
      </c>
      <c r="AB25" s="293">
        <f t="shared" si="15"/>
        <v>3</v>
      </c>
      <c r="AC25" s="294" t="str">
        <f t="shared" si="16"/>
        <v/>
      </c>
      <c r="AD25" s="292">
        <f t="shared" si="16"/>
        <v>1033.8599999999999</v>
      </c>
      <c r="AE25" s="293">
        <f t="shared" si="17"/>
        <v>3</v>
      </c>
      <c r="AF25" s="414">
        <v>76</v>
      </c>
      <c r="AG25" s="359"/>
      <c r="AH25" s="360">
        <v>220.19</v>
      </c>
      <c r="AI25" s="290" t="s">
        <v>195</v>
      </c>
      <c r="AJ25" s="411">
        <v>222.29</v>
      </c>
      <c r="AK25" s="412"/>
      <c r="AL25" s="290">
        <v>7</v>
      </c>
      <c r="AM25" s="411">
        <v>234.87</v>
      </c>
      <c r="AN25" s="412"/>
      <c r="AO25" s="290">
        <v>6</v>
      </c>
      <c r="AP25" s="411">
        <v>362.8</v>
      </c>
      <c r="AQ25" s="412"/>
      <c r="AR25" s="290">
        <v>6</v>
      </c>
      <c r="AS25" s="411">
        <v>460.31</v>
      </c>
      <c r="AT25" s="412">
        <v>460.31</v>
      </c>
      <c r="AU25" s="290">
        <v>5</v>
      </c>
      <c r="AV25" s="411">
        <v>574.6</v>
      </c>
      <c r="AW25" s="412">
        <v>574.6</v>
      </c>
      <c r="AX25" s="290">
        <v>4</v>
      </c>
      <c r="AY25" s="411">
        <v>677.36</v>
      </c>
      <c r="AZ25" s="412">
        <v>677.36</v>
      </c>
      <c r="BA25" s="290">
        <v>4</v>
      </c>
      <c r="BB25" s="411">
        <v>782.21</v>
      </c>
      <c r="BC25" s="412">
        <v>782.21</v>
      </c>
      <c r="BD25" s="290">
        <v>3</v>
      </c>
      <c r="BE25" s="411"/>
      <c r="BF25" s="412">
        <v>870.29</v>
      </c>
      <c r="BG25" s="290">
        <v>3</v>
      </c>
      <c r="BH25" s="411"/>
      <c r="BI25" s="412">
        <v>1033.8599999999999</v>
      </c>
      <c r="BJ25" s="290">
        <v>3</v>
      </c>
      <c r="BL25" s="414"/>
      <c r="BM25" s="1005"/>
      <c r="BN25" s="1005"/>
      <c r="BO25" s="291"/>
      <c r="BP25" s="1005"/>
      <c r="BQ25" s="1007"/>
      <c r="BR25" s="291"/>
      <c r="BS25" s="1005"/>
      <c r="BT25" s="1007"/>
      <c r="BU25" s="291"/>
      <c r="BV25" s="1005"/>
      <c r="BW25" s="1007"/>
      <c r="BX25" s="291"/>
      <c r="BY25" s="1005"/>
      <c r="BZ25" s="1005"/>
      <c r="CA25" s="291"/>
      <c r="CB25" s="1005"/>
      <c r="CC25" s="1005"/>
      <c r="CD25" s="291"/>
      <c r="CE25" s="1005"/>
      <c r="CF25" s="1005"/>
      <c r="CG25" s="291"/>
      <c r="CH25" s="1005"/>
      <c r="CI25" s="1005"/>
      <c r="CJ25" s="291"/>
      <c r="CK25" s="1007"/>
      <c r="CL25" s="1005"/>
      <c r="CM25" s="291"/>
      <c r="CN25" s="1007"/>
      <c r="CO25" s="1005"/>
      <c r="CP25" s="291"/>
      <c r="CQ25" s="1008"/>
      <c r="CR25" s="414"/>
      <c r="CS25" s="1005"/>
      <c r="CT25" s="1005"/>
      <c r="CU25" s="291"/>
      <c r="CV25" s="1005"/>
      <c r="CW25" s="1007"/>
      <c r="CX25" s="291"/>
      <c r="CY25" s="1005"/>
      <c r="CZ25" s="1007"/>
      <c r="DA25" s="291"/>
      <c r="DB25" s="1005"/>
      <c r="DC25" s="1007"/>
      <c r="DD25" s="291"/>
      <c r="DE25" s="1005"/>
      <c r="DF25" s="1005"/>
      <c r="DG25" s="291"/>
      <c r="DH25" s="1005"/>
      <c r="DI25" s="1005"/>
      <c r="DJ25" s="291"/>
      <c r="DK25" s="1005"/>
      <c r="DL25" s="1005"/>
      <c r="DM25" s="291"/>
      <c r="DN25" s="1005"/>
      <c r="DO25" s="1005"/>
      <c r="DP25" s="291"/>
      <c r="DQ25" s="1007"/>
      <c r="DR25" s="1005"/>
      <c r="DS25" s="291"/>
      <c r="DT25" s="1007"/>
      <c r="DU25" s="1005"/>
      <c r="DV25" s="291"/>
    </row>
    <row r="26" spans="1:126" s="407" customFormat="1" ht="14.1" customHeight="1" x14ac:dyDescent="0.25">
      <c r="A26" s="408">
        <v>83</v>
      </c>
      <c r="B26" s="353" t="str">
        <f t="shared" si="18"/>
        <v/>
      </c>
      <c r="C26" s="413" t="str">
        <f t="shared" si="18"/>
        <v/>
      </c>
      <c r="D26" s="293" t="str">
        <f t="shared" si="19"/>
        <v xml:space="preserve"> </v>
      </c>
      <c r="E26" s="294" t="str">
        <f t="shared" ref="E26:F40" si="20">IF(AJ26*(1-$AE$7)&lt;&gt;0,AJ26*(1-$AE$7), "")</f>
        <v/>
      </c>
      <c r="F26" s="292" t="str">
        <f t="shared" si="20"/>
        <v/>
      </c>
      <c r="G26" s="293" t="str">
        <f t="shared" si="1"/>
        <v xml:space="preserve"> </v>
      </c>
      <c r="H26" s="294" t="str">
        <f t="shared" ref="H26:I40" si="21">IF(AM26*(1-$AE$7)&lt;&gt;0,AM26*(1-$AE$7), "")</f>
        <v/>
      </c>
      <c r="I26" s="292" t="str">
        <f t="shared" si="21"/>
        <v/>
      </c>
      <c r="J26" s="293" t="str">
        <f t="shared" si="3"/>
        <v xml:space="preserve"> </v>
      </c>
      <c r="K26" s="294" t="str">
        <f t="shared" ref="K26:L40" si="22">IF(AP26*(1-$AE$7)&lt;&gt;0,AP26*(1-$AE$7), "")</f>
        <v/>
      </c>
      <c r="L26" s="292" t="str">
        <f t="shared" si="22"/>
        <v/>
      </c>
      <c r="M26" s="293" t="str">
        <f t="shared" si="5"/>
        <v xml:space="preserve"> </v>
      </c>
      <c r="N26" s="294" t="str">
        <f t="shared" ref="N26:O40" si="23">IF(AS26*(1-$AE$7)&lt;&gt;0,AS26*(1-$AE$7), "")</f>
        <v/>
      </c>
      <c r="O26" s="292">
        <f t="shared" si="23"/>
        <v>467.65</v>
      </c>
      <c r="P26" s="293">
        <f t="shared" si="7"/>
        <v>5</v>
      </c>
      <c r="Q26" s="294" t="str">
        <f t="shared" ref="Q26:R40" si="24">IF(AV26*(1-$AE$7)&lt;&gt;0,AV26*(1-$AE$7), "")</f>
        <v/>
      </c>
      <c r="R26" s="292">
        <f t="shared" si="24"/>
        <v>579.84</v>
      </c>
      <c r="S26" s="293">
        <f t="shared" si="9"/>
        <v>4</v>
      </c>
      <c r="T26" s="294" t="str">
        <f t="shared" ref="T26:U40" si="25">IF(AY26*(1-$AE$7)&lt;&gt;0,AY26*(1-$AE$7), "")</f>
        <v/>
      </c>
      <c r="U26" s="292">
        <f t="shared" si="25"/>
        <v>684.69</v>
      </c>
      <c r="V26" s="293">
        <f t="shared" si="11"/>
        <v>4</v>
      </c>
      <c r="W26" s="294" t="str">
        <f t="shared" ref="W26:X40" si="26">IF(BB26*(1-$AE$7)&lt;&gt;0,BB26*(1-$AE$7), "")</f>
        <v/>
      </c>
      <c r="X26" s="292">
        <f t="shared" si="26"/>
        <v>788.51</v>
      </c>
      <c r="Y26" s="293">
        <f t="shared" si="13"/>
        <v>3</v>
      </c>
      <c r="Z26" s="294" t="str">
        <f t="shared" ref="Z26:AA40" si="27">IF(BE26*(1-$AE$7)&lt;&gt;0,BE26*(1-$AE$7), "")</f>
        <v/>
      </c>
      <c r="AA26" s="292">
        <f t="shared" si="27"/>
        <v>915.37</v>
      </c>
      <c r="AB26" s="293">
        <f t="shared" si="15"/>
        <v>3</v>
      </c>
      <c r="AC26" s="294" t="str">
        <f t="shared" ref="AC26:AD40" si="28">IF(BH26*(1-$AE$7)&lt;&gt;0,BH26*(1-$AE$7), "")</f>
        <v/>
      </c>
      <c r="AD26" s="292">
        <f t="shared" si="28"/>
        <v>1051.68</v>
      </c>
      <c r="AE26" s="293">
        <f t="shared" si="17"/>
        <v>3</v>
      </c>
      <c r="AF26" s="414">
        <v>83</v>
      </c>
      <c r="AG26" s="359"/>
      <c r="AH26" s="360"/>
      <c r="AI26" s="290" t="s">
        <v>195</v>
      </c>
      <c r="AJ26" s="411">
        <v>0</v>
      </c>
      <c r="AK26" s="412"/>
      <c r="AL26" s="290" t="s">
        <v>195</v>
      </c>
      <c r="AM26" s="411">
        <v>0</v>
      </c>
      <c r="AN26" s="412"/>
      <c r="AO26" s="290" t="s">
        <v>195</v>
      </c>
      <c r="AP26" s="411">
        <v>0</v>
      </c>
      <c r="AQ26" s="412"/>
      <c r="AR26" s="290" t="s">
        <v>195</v>
      </c>
      <c r="AS26" s="411">
        <v>0</v>
      </c>
      <c r="AT26" s="412">
        <v>467.65</v>
      </c>
      <c r="AU26" s="290">
        <v>5</v>
      </c>
      <c r="AV26" s="411">
        <v>0</v>
      </c>
      <c r="AW26" s="412">
        <v>579.84</v>
      </c>
      <c r="AX26" s="290">
        <v>4</v>
      </c>
      <c r="AY26" s="411">
        <v>0</v>
      </c>
      <c r="AZ26" s="412">
        <v>684.69</v>
      </c>
      <c r="BA26" s="290">
        <v>4</v>
      </c>
      <c r="BB26" s="411">
        <v>0</v>
      </c>
      <c r="BC26" s="412">
        <v>788.51</v>
      </c>
      <c r="BD26" s="290">
        <v>3</v>
      </c>
      <c r="BE26" s="411"/>
      <c r="BF26" s="412">
        <v>915.37</v>
      </c>
      <c r="BG26" s="290">
        <v>3</v>
      </c>
      <c r="BH26" s="411"/>
      <c r="BI26" s="412">
        <v>1051.68</v>
      </c>
      <c r="BJ26" s="290">
        <v>3</v>
      </c>
      <c r="BL26" s="414"/>
      <c r="BM26" s="1005"/>
      <c r="BN26" s="1005"/>
      <c r="BO26" s="291"/>
      <c r="BP26" s="1005"/>
      <c r="BQ26" s="1007"/>
      <c r="BR26" s="291"/>
      <c r="BS26" s="1005"/>
      <c r="BT26" s="1007"/>
      <c r="BU26" s="291"/>
      <c r="BV26" s="1005"/>
      <c r="BW26" s="1007"/>
      <c r="BX26" s="291"/>
      <c r="BY26" s="1005"/>
      <c r="BZ26" s="1005"/>
      <c r="CA26" s="291"/>
      <c r="CB26" s="1005"/>
      <c r="CC26" s="1005"/>
      <c r="CD26" s="291"/>
      <c r="CE26" s="1005"/>
      <c r="CF26" s="1005"/>
      <c r="CG26" s="291"/>
      <c r="CH26" s="1005"/>
      <c r="CI26" s="1005"/>
      <c r="CJ26" s="291"/>
      <c r="CK26" s="1007"/>
      <c r="CL26" s="1005"/>
      <c r="CM26" s="291"/>
      <c r="CN26" s="1007"/>
      <c r="CO26" s="1005"/>
      <c r="CP26" s="291"/>
      <c r="CQ26" s="1008"/>
      <c r="CR26" s="414"/>
      <c r="CS26" s="1005"/>
      <c r="CT26" s="1005"/>
      <c r="CU26" s="291"/>
      <c r="CV26" s="1005"/>
      <c r="CW26" s="1007"/>
      <c r="CX26" s="291"/>
      <c r="CY26" s="1005"/>
      <c r="CZ26" s="1007"/>
      <c r="DA26" s="291"/>
      <c r="DB26" s="1005"/>
      <c r="DC26" s="1007"/>
      <c r="DD26" s="291"/>
      <c r="DE26" s="1005"/>
      <c r="DF26" s="1005"/>
      <c r="DG26" s="291"/>
      <c r="DH26" s="1005"/>
      <c r="DI26" s="1005"/>
      <c r="DJ26" s="291"/>
      <c r="DK26" s="1005"/>
      <c r="DL26" s="1005"/>
      <c r="DM26" s="291"/>
      <c r="DN26" s="1005"/>
      <c r="DO26" s="1005"/>
      <c r="DP26" s="291"/>
      <c r="DQ26" s="1007"/>
      <c r="DR26" s="1005"/>
      <c r="DS26" s="291"/>
      <c r="DT26" s="1007"/>
      <c r="DU26" s="1005"/>
      <c r="DV26" s="291"/>
    </row>
    <row r="27" spans="1:126" s="407" customFormat="1" ht="14.1" customHeight="1" x14ac:dyDescent="0.25">
      <c r="A27" s="408">
        <v>89</v>
      </c>
      <c r="B27" s="353" t="str">
        <f t="shared" si="18"/>
        <v/>
      </c>
      <c r="C27" s="413">
        <f t="shared" si="18"/>
        <v>242.21</v>
      </c>
      <c r="D27" s="293" t="str">
        <f t="shared" si="19"/>
        <v xml:space="preserve"> </v>
      </c>
      <c r="E27" s="294">
        <f t="shared" si="20"/>
        <v>247.46</v>
      </c>
      <c r="F27" s="292" t="str">
        <f t="shared" si="20"/>
        <v/>
      </c>
      <c r="G27" s="293">
        <f t="shared" si="1"/>
        <v>6</v>
      </c>
      <c r="H27" s="294">
        <f t="shared" si="21"/>
        <v>271.57</v>
      </c>
      <c r="I27" s="292" t="str">
        <f t="shared" si="21"/>
        <v/>
      </c>
      <c r="J27" s="293">
        <f t="shared" si="3"/>
        <v>6</v>
      </c>
      <c r="K27" s="294">
        <f t="shared" si="22"/>
        <v>394.25</v>
      </c>
      <c r="L27" s="292" t="str">
        <f t="shared" si="22"/>
        <v/>
      </c>
      <c r="M27" s="293">
        <f t="shared" si="5"/>
        <v>5</v>
      </c>
      <c r="N27" s="294">
        <f t="shared" si="23"/>
        <v>481.28</v>
      </c>
      <c r="O27" s="292">
        <f t="shared" si="23"/>
        <v>481.28</v>
      </c>
      <c r="P27" s="293">
        <f t="shared" si="7"/>
        <v>5</v>
      </c>
      <c r="Q27" s="294">
        <f t="shared" si="24"/>
        <v>587.17999999999995</v>
      </c>
      <c r="R27" s="292">
        <f t="shared" si="24"/>
        <v>587.17999999999995</v>
      </c>
      <c r="S27" s="293">
        <f t="shared" si="9"/>
        <v>4</v>
      </c>
      <c r="T27" s="294">
        <f t="shared" si="25"/>
        <v>689.94</v>
      </c>
      <c r="U27" s="292">
        <f t="shared" si="25"/>
        <v>689.94</v>
      </c>
      <c r="V27" s="293">
        <f t="shared" si="11"/>
        <v>4</v>
      </c>
      <c r="W27" s="294">
        <f t="shared" si="26"/>
        <v>791.65</v>
      </c>
      <c r="X27" s="292">
        <f t="shared" si="26"/>
        <v>791.65</v>
      </c>
      <c r="Y27" s="293">
        <f t="shared" si="13"/>
        <v>3</v>
      </c>
      <c r="Z27" s="294" t="str">
        <f t="shared" si="27"/>
        <v/>
      </c>
      <c r="AA27" s="292">
        <f t="shared" si="27"/>
        <v>968.85</v>
      </c>
      <c r="AB27" s="293">
        <f t="shared" si="15"/>
        <v>3</v>
      </c>
      <c r="AC27" s="294" t="str">
        <f t="shared" si="28"/>
        <v/>
      </c>
      <c r="AD27" s="292">
        <f t="shared" si="28"/>
        <v>1068.46</v>
      </c>
      <c r="AE27" s="293">
        <f t="shared" si="17"/>
        <v>3</v>
      </c>
      <c r="AF27" s="414">
        <v>89</v>
      </c>
      <c r="AG27" s="359"/>
      <c r="AH27" s="360">
        <v>242.21</v>
      </c>
      <c r="AI27" s="290" t="s">
        <v>195</v>
      </c>
      <c r="AJ27" s="411">
        <v>247.46</v>
      </c>
      <c r="AK27" s="412"/>
      <c r="AL27" s="290">
        <v>6</v>
      </c>
      <c r="AM27" s="411">
        <v>271.57</v>
      </c>
      <c r="AN27" s="412"/>
      <c r="AO27" s="290">
        <v>6</v>
      </c>
      <c r="AP27" s="411">
        <v>394.25</v>
      </c>
      <c r="AQ27" s="412"/>
      <c r="AR27" s="290">
        <v>5</v>
      </c>
      <c r="AS27" s="411">
        <v>481.28</v>
      </c>
      <c r="AT27" s="412">
        <v>481.28</v>
      </c>
      <c r="AU27" s="290">
        <v>5</v>
      </c>
      <c r="AV27" s="411">
        <v>587.17999999999995</v>
      </c>
      <c r="AW27" s="412">
        <v>587.17999999999995</v>
      </c>
      <c r="AX27" s="290">
        <v>4</v>
      </c>
      <c r="AY27" s="411">
        <v>689.94</v>
      </c>
      <c r="AZ27" s="412">
        <v>689.94</v>
      </c>
      <c r="BA27" s="290">
        <v>4</v>
      </c>
      <c r="BB27" s="411">
        <v>791.65</v>
      </c>
      <c r="BC27" s="412">
        <v>791.65</v>
      </c>
      <c r="BD27" s="290">
        <v>3</v>
      </c>
      <c r="BE27" s="411"/>
      <c r="BF27" s="412">
        <v>968.85</v>
      </c>
      <c r="BG27" s="290">
        <v>3</v>
      </c>
      <c r="BH27" s="411"/>
      <c r="BI27" s="412">
        <v>1068.46</v>
      </c>
      <c r="BJ27" s="290">
        <v>3</v>
      </c>
      <c r="BL27" s="414"/>
      <c r="BM27" s="1005"/>
      <c r="BN27" s="1005"/>
      <c r="BO27" s="291"/>
      <c r="BP27" s="1005"/>
      <c r="BQ27" s="1007"/>
      <c r="BR27" s="291"/>
      <c r="BS27" s="1005"/>
      <c r="BT27" s="1007"/>
      <c r="BU27" s="291"/>
      <c r="BV27" s="1005"/>
      <c r="BW27" s="1007"/>
      <c r="BX27" s="291"/>
      <c r="BY27" s="1005"/>
      <c r="BZ27" s="1005"/>
      <c r="CA27" s="291"/>
      <c r="CB27" s="1005"/>
      <c r="CC27" s="1005"/>
      <c r="CD27" s="291"/>
      <c r="CE27" s="1005"/>
      <c r="CF27" s="1005"/>
      <c r="CG27" s="291"/>
      <c r="CH27" s="1005"/>
      <c r="CI27" s="1005"/>
      <c r="CJ27" s="291"/>
      <c r="CK27" s="1007"/>
      <c r="CL27" s="1005"/>
      <c r="CM27" s="291"/>
      <c r="CN27" s="1007"/>
      <c r="CO27" s="1005"/>
      <c r="CP27" s="291"/>
      <c r="CQ27" s="1008"/>
      <c r="CR27" s="414"/>
      <c r="CS27" s="1005"/>
      <c r="CT27" s="1005"/>
      <c r="CU27" s="291"/>
      <c r="CV27" s="1005"/>
      <c r="CW27" s="1007"/>
      <c r="CX27" s="291"/>
      <c r="CY27" s="1005"/>
      <c r="CZ27" s="1007"/>
      <c r="DA27" s="291"/>
      <c r="DB27" s="1005"/>
      <c r="DC27" s="1007"/>
      <c r="DD27" s="291"/>
      <c r="DE27" s="1005"/>
      <c r="DF27" s="1005"/>
      <c r="DG27" s="291"/>
      <c r="DH27" s="1005"/>
      <c r="DI27" s="1005"/>
      <c r="DJ27" s="291"/>
      <c r="DK27" s="1005"/>
      <c r="DL27" s="1005"/>
      <c r="DM27" s="291"/>
      <c r="DN27" s="1005"/>
      <c r="DO27" s="1005"/>
      <c r="DP27" s="291"/>
      <c r="DQ27" s="1007"/>
      <c r="DR27" s="1005"/>
      <c r="DS27" s="291"/>
      <c r="DT27" s="1007"/>
      <c r="DU27" s="1005"/>
      <c r="DV27" s="291"/>
    </row>
    <row r="28" spans="1:126" s="407" customFormat="1" ht="14.1" customHeight="1" x14ac:dyDescent="0.25">
      <c r="A28" s="408">
        <v>102</v>
      </c>
      <c r="B28" s="353" t="str">
        <f t="shared" si="18"/>
        <v/>
      </c>
      <c r="C28" s="413">
        <f t="shared" si="18"/>
        <v>311.42</v>
      </c>
      <c r="D28" s="293" t="str">
        <f t="shared" si="19"/>
        <v xml:space="preserve"> </v>
      </c>
      <c r="E28" s="294" t="str">
        <f t="shared" si="20"/>
        <v/>
      </c>
      <c r="F28" s="292" t="str">
        <f t="shared" si="20"/>
        <v/>
      </c>
      <c r="G28" s="293" t="str">
        <f t="shared" si="1"/>
        <v xml:space="preserve"> </v>
      </c>
      <c r="H28" s="294" t="str">
        <f t="shared" si="21"/>
        <v/>
      </c>
      <c r="I28" s="292" t="str">
        <f t="shared" si="21"/>
        <v/>
      </c>
      <c r="J28" s="293" t="str">
        <f t="shared" si="3"/>
        <v xml:space="preserve"> </v>
      </c>
      <c r="K28" s="294" t="str">
        <f t="shared" si="22"/>
        <v/>
      </c>
      <c r="L28" s="292" t="str">
        <f t="shared" si="22"/>
        <v/>
      </c>
      <c r="M28" s="293" t="str">
        <f t="shared" si="5"/>
        <v xml:space="preserve"> </v>
      </c>
      <c r="N28" s="294" t="str">
        <f t="shared" si="23"/>
        <v/>
      </c>
      <c r="O28" s="292">
        <f>IF(AT28*(1-$AE$7)&lt;&gt;0,AT28*(1-$AE$7), "")</f>
        <v>500.16</v>
      </c>
      <c r="P28" s="293">
        <f t="shared" si="7"/>
        <v>4</v>
      </c>
      <c r="Q28" s="294" t="str">
        <f t="shared" si="24"/>
        <v/>
      </c>
      <c r="R28" s="292">
        <f t="shared" si="24"/>
        <v>605.01</v>
      </c>
      <c r="S28" s="293">
        <f t="shared" si="9"/>
        <v>4</v>
      </c>
      <c r="T28" s="294" t="str">
        <f t="shared" si="25"/>
        <v/>
      </c>
      <c r="U28" s="292">
        <f t="shared" si="25"/>
        <v>708.82</v>
      </c>
      <c r="V28" s="293">
        <f t="shared" si="11"/>
        <v>3</v>
      </c>
      <c r="W28" s="294" t="str">
        <f t="shared" si="26"/>
        <v/>
      </c>
      <c r="X28" s="292">
        <f t="shared" si="26"/>
        <v>816.81</v>
      </c>
      <c r="Y28" s="293">
        <f t="shared" si="13"/>
        <v>3</v>
      </c>
      <c r="Z28" s="294" t="str">
        <f t="shared" si="27"/>
        <v/>
      </c>
      <c r="AA28" s="292">
        <f t="shared" si="27"/>
        <v>990.87</v>
      </c>
      <c r="AB28" s="293">
        <f t="shared" si="15"/>
        <v>3</v>
      </c>
      <c r="AC28" s="294" t="str">
        <f t="shared" si="28"/>
        <v/>
      </c>
      <c r="AD28" s="292">
        <f t="shared" si="28"/>
        <v>1078.95</v>
      </c>
      <c r="AE28" s="293">
        <f t="shared" si="17"/>
        <v>3</v>
      </c>
      <c r="AF28" s="414">
        <v>102</v>
      </c>
      <c r="AG28" s="359"/>
      <c r="AH28" s="360">
        <v>311.42</v>
      </c>
      <c r="AI28" s="290" t="s">
        <v>195</v>
      </c>
      <c r="AJ28" s="411">
        <v>0</v>
      </c>
      <c r="AK28" s="412"/>
      <c r="AL28" s="290" t="s">
        <v>195</v>
      </c>
      <c r="AM28" s="411">
        <v>0</v>
      </c>
      <c r="AN28" s="412"/>
      <c r="AO28" s="290" t="s">
        <v>195</v>
      </c>
      <c r="AP28" s="411">
        <v>0</v>
      </c>
      <c r="AQ28" s="412"/>
      <c r="AR28" s="290" t="s">
        <v>195</v>
      </c>
      <c r="AS28" s="411">
        <v>0</v>
      </c>
      <c r="AT28" s="412">
        <v>500.16</v>
      </c>
      <c r="AU28" s="290">
        <v>4</v>
      </c>
      <c r="AV28" s="411">
        <v>0</v>
      </c>
      <c r="AW28" s="412">
        <v>605.01</v>
      </c>
      <c r="AX28" s="290">
        <v>4</v>
      </c>
      <c r="AY28" s="411">
        <v>0</v>
      </c>
      <c r="AZ28" s="412">
        <v>708.82</v>
      </c>
      <c r="BA28" s="290">
        <v>3</v>
      </c>
      <c r="BB28" s="411">
        <v>0</v>
      </c>
      <c r="BC28" s="412">
        <v>816.81</v>
      </c>
      <c r="BD28" s="290">
        <v>3</v>
      </c>
      <c r="BE28" s="411"/>
      <c r="BF28" s="412">
        <v>990.87</v>
      </c>
      <c r="BG28" s="290">
        <v>3</v>
      </c>
      <c r="BH28" s="411"/>
      <c r="BI28" s="412">
        <v>1078.95</v>
      </c>
      <c r="BJ28" s="290">
        <v>3</v>
      </c>
      <c r="BL28" s="414"/>
      <c r="BM28" s="1005"/>
      <c r="BN28" s="1005"/>
      <c r="BO28" s="291"/>
      <c r="BP28" s="1005"/>
      <c r="BQ28" s="1007"/>
      <c r="BR28" s="291"/>
      <c r="BS28" s="1005"/>
      <c r="BT28" s="1007"/>
      <c r="BU28" s="291"/>
      <c r="BV28" s="1005"/>
      <c r="BW28" s="1007"/>
      <c r="BX28" s="291"/>
      <c r="BY28" s="1005"/>
      <c r="BZ28" s="1005"/>
      <c r="CA28" s="291"/>
      <c r="CB28" s="1005"/>
      <c r="CC28" s="1005"/>
      <c r="CD28" s="291"/>
      <c r="CE28" s="1005"/>
      <c r="CF28" s="1005"/>
      <c r="CG28" s="291"/>
      <c r="CH28" s="1005"/>
      <c r="CI28" s="1005"/>
      <c r="CJ28" s="291"/>
      <c r="CK28" s="1007"/>
      <c r="CL28" s="1005"/>
      <c r="CM28" s="291"/>
      <c r="CN28" s="1007"/>
      <c r="CO28" s="1005"/>
      <c r="CP28" s="291"/>
      <c r="CQ28" s="1008"/>
      <c r="CR28" s="414"/>
      <c r="CS28" s="1005"/>
      <c r="CT28" s="1005"/>
      <c r="CU28" s="291"/>
      <c r="CV28" s="1005"/>
      <c r="CW28" s="1007"/>
      <c r="CX28" s="291"/>
      <c r="CY28" s="1005"/>
      <c r="CZ28" s="1007"/>
      <c r="DA28" s="291"/>
      <c r="DB28" s="1005"/>
      <c r="DC28" s="1007"/>
      <c r="DD28" s="291"/>
      <c r="DE28" s="1005"/>
      <c r="DF28" s="1005"/>
      <c r="DG28" s="291"/>
      <c r="DH28" s="1005"/>
      <c r="DI28" s="1005"/>
      <c r="DJ28" s="291"/>
      <c r="DK28" s="1005"/>
      <c r="DL28" s="1005"/>
      <c r="DM28" s="291"/>
      <c r="DN28" s="1005"/>
      <c r="DO28" s="1005"/>
      <c r="DP28" s="291"/>
      <c r="DQ28" s="1007"/>
      <c r="DR28" s="1005"/>
      <c r="DS28" s="291"/>
      <c r="DT28" s="1007"/>
      <c r="DU28" s="1005"/>
      <c r="DV28" s="291"/>
    </row>
    <row r="29" spans="1:126" s="407" customFormat="1" ht="14.1" customHeight="1" x14ac:dyDescent="0.25">
      <c r="A29" s="408">
        <v>108</v>
      </c>
      <c r="B29" s="353" t="str">
        <f t="shared" si="18"/>
        <v/>
      </c>
      <c r="C29" s="413" t="str">
        <f t="shared" si="18"/>
        <v/>
      </c>
      <c r="D29" s="293" t="str">
        <f t="shared" si="19"/>
        <v xml:space="preserve"> </v>
      </c>
      <c r="E29" s="294">
        <f t="shared" si="20"/>
        <v>321.91000000000003</v>
      </c>
      <c r="F29" s="292" t="str">
        <f t="shared" si="20"/>
        <v/>
      </c>
      <c r="G29" s="293">
        <f t="shared" si="1"/>
        <v>6</v>
      </c>
      <c r="H29" s="294">
        <f t="shared" si="21"/>
        <v>376.42</v>
      </c>
      <c r="I29" s="292" t="str">
        <f t="shared" si="21"/>
        <v/>
      </c>
      <c r="J29" s="293">
        <f t="shared" si="3"/>
        <v>5</v>
      </c>
      <c r="K29" s="294">
        <f t="shared" si="22"/>
        <v>412.07</v>
      </c>
      <c r="L29" s="292" t="str">
        <f t="shared" si="22"/>
        <v/>
      </c>
      <c r="M29" s="293">
        <f t="shared" si="5"/>
        <v>5</v>
      </c>
      <c r="N29" s="294">
        <f t="shared" si="23"/>
        <v>516.92999999999995</v>
      </c>
      <c r="O29" s="292">
        <f t="shared" si="23"/>
        <v>516.92999999999995</v>
      </c>
      <c r="P29" s="293">
        <f t="shared" si="7"/>
        <v>4</v>
      </c>
      <c r="Q29" s="294">
        <f t="shared" si="24"/>
        <v>620.74</v>
      </c>
      <c r="R29" s="292">
        <f t="shared" si="24"/>
        <v>620.74</v>
      </c>
      <c r="S29" s="293">
        <f t="shared" si="9"/>
        <v>4</v>
      </c>
      <c r="T29" s="294">
        <f t="shared" si="25"/>
        <v>724.54</v>
      </c>
      <c r="U29" s="292">
        <f t="shared" si="25"/>
        <v>724.54</v>
      </c>
      <c r="V29" s="293">
        <f t="shared" si="11"/>
        <v>3</v>
      </c>
      <c r="W29" s="294">
        <f t="shared" si="26"/>
        <v>826.25</v>
      </c>
      <c r="X29" s="292">
        <f t="shared" si="26"/>
        <v>826.25</v>
      </c>
      <c r="Y29" s="293">
        <f t="shared" si="13"/>
        <v>3</v>
      </c>
      <c r="Z29" s="294" t="str">
        <f t="shared" si="27"/>
        <v/>
      </c>
      <c r="AA29" s="292">
        <f t="shared" si="27"/>
        <v>1009.74</v>
      </c>
      <c r="AB29" s="293">
        <f t="shared" si="15"/>
        <v>3</v>
      </c>
      <c r="AC29" s="294" t="str">
        <f t="shared" si="28"/>
        <v/>
      </c>
      <c r="AD29" s="292">
        <f t="shared" si="28"/>
        <v>1092.58</v>
      </c>
      <c r="AE29" s="293">
        <f t="shared" si="17"/>
        <v>2</v>
      </c>
      <c r="AF29" s="414">
        <v>108</v>
      </c>
      <c r="AG29" s="359"/>
      <c r="AH29" s="360"/>
      <c r="AI29" s="290" t="s">
        <v>195</v>
      </c>
      <c r="AJ29" s="411">
        <v>321.91000000000003</v>
      </c>
      <c r="AK29" s="412"/>
      <c r="AL29" s="290">
        <v>6</v>
      </c>
      <c r="AM29" s="411">
        <v>376.42</v>
      </c>
      <c r="AN29" s="412"/>
      <c r="AO29" s="290">
        <v>5</v>
      </c>
      <c r="AP29" s="411">
        <v>412.07</v>
      </c>
      <c r="AQ29" s="412"/>
      <c r="AR29" s="290">
        <v>5</v>
      </c>
      <c r="AS29" s="411">
        <v>516.92999999999995</v>
      </c>
      <c r="AT29" s="412">
        <v>516.92999999999995</v>
      </c>
      <c r="AU29" s="290">
        <v>4</v>
      </c>
      <c r="AV29" s="411">
        <v>620.74</v>
      </c>
      <c r="AW29" s="412">
        <v>620.74</v>
      </c>
      <c r="AX29" s="290">
        <v>4</v>
      </c>
      <c r="AY29" s="411">
        <v>724.54</v>
      </c>
      <c r="AZ29" s="412">
        <v>724.54</v>
      </c>
      <c r="BA29" s="290">
        <v>3</v>
      </c>
      <c r="BB29" s="411">
        <v>826.25</v>
      </c>
      <c r="BC29" s="412">
        <v>826.25</v>
      </c>
      <c r="BD29" s="290">
        <v>3</v>
      </c>
      <c r="BE29" s="411"/>
      <c r="BF29" s="412">
        <v>1009.74</v>
      </c>
      <c r="BG29" s="290">
        <v>3</v>
      </c>
      <c r="BH29" s="411"/>
      <c r="BI29" s="412">
        <v>1092.58</v>
      </c>
      <c r="BJ29" s="290">
        <v>2</v>
      </c>
      <c r="BL29" s="414"/>
      <c r="BM29" s="1005"/>
      <c r="BN29" s="1005"/>
      <c r="BO29" s="291"/>
      <c r="BP29" s="1005"/>
      <c r="BQ29" s="1007"/>
      <c r="BR29" s="291"/>
      <c r="BS29" s="1005"/>
      <c r="BT29" s="1007"/>
      <c r="BU29" s="291"/>
      <c r="BV29" s="1005"/>
      <c r="BW29" s="1007"/>
      <c r="BX29" s="291"/>
      <c r="BY29" s="1005"/>
      <c r="BZ29" s="1005"/>
      <c r="CA29" s="291"/>
      <c r="CB29" s="1005"/>
      <c r="CC29" s="1005"/>
      <c r="CD29" s="291"/>
      <c r="CE29" s="1005"/>
      <c r="CF29" s="1005"/>
      <c r="CG29" s="291"/>
      <c r="CH29" s="1005"/>
      <c r="CI29" s="1005"/>
      <c r="CJ29" s="291"/>
      <c r="CK29" s="1007"/>
      <c r="CL29" s="1005"/>
      <c r="CM29" s="291"/>
      <c r="CN29" s="1007"/>
      <c r="CO29" s="1005"/>
      <c r="CP29" s="291"/>
      <c r="CQ29" s="1008"/>
      <c r="CR29" s="414"/>
      <c r="CS29" s="1005"/>
      <c r="CT29" s="1005"/>
      <c r="CU29" s="291"/>
      <c r="CV29" s="1005"/>
      <c r="CW29" s="1007"/>
      <c r="CX29" s="291"/>
      <c r="CY29" s="1005"/>
      <c r="CZ29" s="1007"/>
      <c r="DA29" s="291"/>
      <c r="DB29" s="1005"/>
      <c r="DC29" s="1007"/>
      <c r="DD29" s="291"/>
      <c r="DE29" s="1005"/>
      <c r="DF29" s="1005"/>
      <c r="DG29" s="291"/>
      <c r="DH29" s="1005"/>
      <c r="DI29" s="1005"/>
      <c r="DJ29" s="291"/>
      <c r="DK29" s="1005"/>
      <c r="DL29" s="1005"/>
      <c r="DM29" s="291"/>
      <c r="DN29" s="1005"/>
      <c r="DO29" s="1005"/>
      <c r="DP29" s="291"/>
      <c r="DQ29" s="1007"/>
      <c r="DR29" s="1005"/>
      <c r="DS29" s="291"/>
      <c r="DT29" s="1007"/>
      <c r="DU29" s="1005"/>
      <c r="DV29" s="291"/>
    </row>
    <row r="30" spans="1:126" s="407" customFormat="1" ht="13.5" customHeight="1" x14ac:dyDescent="0.25">
      <c r="A30" s="408">
        <v>114</v>
      </c>
      <c r="B30" s="353" t="str">
        <f t="shared" si="18"/>
        <v/>
      </c>
      <c r="C30" s="413" t="str">
        <f t="shared" si="18"/>
        <v/>
      </c>
      <c r="D30" s="293" t="str">
        <f t="shared" si="19"/>
        <v xml:space="preserve"> </v>
      </c>
      <c r="E30" s="294">
        <f t="shared" si="20"/>
        <v>341.83</v>
      </c>
      <c r="F30" s="292" t="str">
        <f t="shared" si="20"/>
        <v/>
      </c>
      <c r="G30" s="293">
        <f t="shared" si="1"/>
        <v>5</v>
      </c>
      <c r="H30" s="294">
        <f t="shared" si="21"/>
        <v>387.96</v>
      </c>
      <c r="I30" s="292" t="str">
        <f t="shared" si="21"/>
        <v/>
      </c>
      <c r="J30" s="293">
        <f t="shared" si="3"/>
        <v>5</v>
      </c>
      <c r="K30" s="294">
        <f t="shared" si="22"/>
        <v>426.76</v>
      </c>
      <c r="L30" s="292" t="str">
        <f t="shared" si="22"/>
        <v/>
      </c>
      <c r="M30" s="293">
        <f t="shared" si="5"/>
        <v>4</v>
      </c>
      <c r="N30" s="294">
        <f t="shared" si="23"/>
        <v>535.80999999999995</v>
      </c>
      <c r="O30" s="292">
        <f t="shared" si="23"/>
        <v>535.80999999999995</v>
      </c>
      <c r="P30" s="293">
        <f t="shared" si="7"/>
        <v>4</v>
      </c>
      <c r="Q30" s="294">
        <f t="shared" si="24"/>
        <v>644.85</v>
      </c>
      <c r="R30" s="292">
        <f t="shared" si="24"/>
        <v>644.85</v>
      </c>
      <c r="S30" s="293">
        <f t="shared" si="9"/>
        <v>3</v>
      </c>
      <c r="T30" s="294">
        <f t="shared" si="25"/>
        <v>747.6</v>
      </c>
      <c r="U30" s="292">
        <f t="shared" si="25"/>
        <v>747.6</v>
      </c>
      <c r="V30" s="293">
        <f t="shared" si="11"/>
        <v>3</v>
      </c>
      <c r="W30" s="294">
        <f t="shared" si="26"/>
        <v>851.42</v>
      </c>
      <c r="X30" s="292">
        <f t="shared" si="26"/>
        <v>851.42</v>
      </c>
      <c r="Y30" s="293">
        <f t="shared" si="13"/>
        <v>3</v>
      </c>
      <c r="Z30" s="294" t="str">
        <f t="shared" si="27"/>
        <v/>
      </c>
      <c r="AA30" s="292">
        <f t="shared" si="27"/>
        <v>1054.83</v>
      </c>
      <c r="AB30" s="293">
        <f t="shared" si="15"/>
        <v>3</v>
      </c>
      <c r="AC30" s="294" t="str">
        <f t="shared" si="28"/>
        <v/>
      </c>
      <c r="AD30" s="292">
        <f t="shared" si="28"/>
        <v>1146.05</v>
      </c>
      <c r="AE30" s="293">
        <f t="shared" si="17"/>
        <v>2</v>
      </c>
      <c r="AF30" s="414">
        <v>114</v>
      </c>
      <c r="AG30" s="359"/>
      <c r="AH30" s="360"/>
      <c r="AI30" s="290" t="s">
        <v>195</v>
      </c>
      <c r="AJ30" s="411">
        <v>341.83</v>
      </c>
      <c r="AK30" s="412"/>
      <c r="AL30" s="290">
        <v>5</v>
      </c>
      <c r="AM30" s="411">
        <v>387.96</v>
      </c>
      <c r="AN30" s="412"/>
      <c r="AO30" s="290">
        <v>5</v>
      </c>
      <c r="AP30" s="411">
        <v>426.76</v>
      </c>
      <c r="AQ30" s="412"/>
      <c r="AR30" s="290">
        <v>4</v>
      </c>
      <c r="AS30" s="411">
        <v>535.80999999999995</v>
      </c>
      <c r="AT30" s="412">
        <v>535.80999999999995</v>
      </c>
      <c r="AU30" s="290">
        <v>4</v>
      </c>
      <c r="AV30" s="411">
        <v>644.85</v>
      </c>
      <c r="AW30" s="412">
        <v>644.85</v>
      </c>
      <c r="AX30" s="290">
        <v>3</v>
      </c>
      <c r="AY30" s="411">
        <v>747.6</v>
      </c>
      <c r="AZ30" s="412">
        <v>747.6</v>
      </c>
      <c r="BA30" s="290">
        <v>3</v>
      </c>
      <c r="BB30" s="411">
        <v>851.42</v>
      </c>
      <c r="BC30" s="412">
        <v>851.42</v>
      </c>
      <c r="BD30" s="290">
        <v>3</v>
      </c>
      <c r="BE30" s="411"/>
      <c r="BF30" s="412">
        <v>1054.83</v>
      </c>
      <c r="BG30" s="290">
        <v>3</v>
      </c>
      <c r="BH30" s="411"/>
      <c r="BI30" s="412">
        <v>1146.05</v>
      </c>
      <c r="BJ30" s="290">
        <v>2</v>
      </c>
      <c r="BL30" s="414"/>
      <c r="BM30" s="1005"/>
      <c r="BN30" s="1005"/>
      <c r="BO30" s="291"/>
      <c r="BP30" s="1005"/>
      <c r="BQ30" s="1007"/>
      <c r="BR30" s="291"/>
      <c r="BS30" s="1005"/>
      <c r="BT30" s="1007"/>
      <c r="BU30" s="291"/>
      <c r="BV30" s="1005"/>
      <c r="BW30" s="1007"/>
      <c r="BX30" s="291"/>
      <c r="BY30" s="1005"/>
      <c r="BZ30" s="1005"/>
      <c r="CA30" s="291"/>
      <c r="CB30" s="1005"/>
      <c r="CC30" s="1005"/>
      <c r="CD30" s="291"/>
      <c r="CE30" s="1005"/>
      <c r="CF30" s="1005"/>
      <c r="CG30" s="291"/>
      <c r="CH30" s="1005"/>
      <c r="CI30" s="1005"/>
      <c r="CJ30" s="291"/>
      <c r="CK30" s="1007"/>
      <c r="CL30" s="1005"/>
      <c r="CM30" s="291"/>
      <c r="CN30" s="1007"/>
      <c r="CO30" s="1005"/>
      <c r="CP30" s="291"/>
      <c r="CQ30" s="1008"/>
      <c r="CR30" s="414"/>
      <c r="CS30" s="1005"/>
      <c r="CT30" s="1005"/>
      <c r="CU30" s="291"/>
      <c r="CV30" s="1005"/>
      <c r="CW30" s="1007"/>
      <c r="CX30" s="291"/>
      <c r="CY30" s="1005"/>
      <c r="CZ30" s="1007"/>
      <c r="DA30" s="291"/>
      <c r="DB30" s="1005"/>
      <c r="DC30" s="1007"/>
      <c r="DD30" s="291"/>
      <c r="DE30" s="1005"/>
      <c r="DF30" s="1005"/>
      <c r="DG30" s="291"/>
      <c r="DH30" s="1005"/>
      <c r="DI30" s="1005"/>
      <c r="DJ30" s="291"/>
      <c r="DK30" s="1005"/>
      <c r="DL30" s="1005"/>
      <c r="DM30" s="291"/>
      <c r="DN30" s="1005"/>
      <c r="DO30" s="1005"/>
      <c r="DP30" s="291"/>
      <c r="DQ30" s="1007"/>
      <c r="DR30" s="1005"/>
      <c r="DS30" s="291"/>
      <c r="DT30" s="1007"/>
      <c r="DU30" s="1005"/>
      <c r="DV30" s="291"/>
    </row>
    <row r="31" spans="1:126" s="407" customFormat="1" ht="14.1" customHeight="1" x14ac:dyDescent="0.25">
      <c r="A31" s="408">
        <v>133</v>
      </c>
      <c r="B31" s="353" t="str">
        <f t="shared" si="18"/>
        <v/>
      </c>
      <c r="C31" s="413" t="str">
        <f t="shared" si="18"/>
        <v/>
      </c>
      <c r="D31" s="293" t="str">
        <f t="shared" si="19"/>
        <v xml:space="preserve"> </v>
      </c>
      <c r="E31" s="294">
        <f t="shared" si="20"/>
        <v>357.55</v>
      </c>
      <c r="F31" s="292" t="str">
        <f t="shared" si="20"/>
        <v/>
      </c>
      <c r="G31" s="293">
        <f t="shared" si="1"/>
        <v>5</v>
      </c>
      <c r="H31" s="294">
        <f t="shared" si="21"/>
        <v>396.34</v>
      </c>
      <c r="I31" s="292" t="str">
        <f t="shared" si="21"/>
        <v/>
      </c>
      <c r="J31" s="293">
        <f t="shared" si="3"/>
        <v>4</v>
      </c>
      <c r="K31" s="294">
        <f t="shared" si="22"/>
        <v>461.36</v>
      </c>
      <c r="L31" s="292" t="str">
        <f t="shared" si="22"/>
        <v/>
      </c>
      <c r="M31" s="293">
        <f t="shared" si="5"/>
        <v>4</v>
      </c>
      <c r="N31" s="294">
        <f t="shared" si="23"/>
        <v>572.5</v>
      </c>
      <c r="O31" s="292">
        <f t="shared" si="23"/>
        <v>572.08000000000004</v>
      </c>
      <c r="P31" s="293">
        <f t="shared" si="7"/>
        <v>3</v>
      </c>
      <c r="Q31" s="294">
        <f t="shared" si="24"/>
        <v>676.31</v>
      </c>
      <c r="R31" s="292" t="str">
        <f t="shared" si="24"/>
        <v/>
      </c>
      <c r="S31" s="293">
        <f t="shared" si="9"/>
        <v>3</v>
      </c>
      <c r="T31" s="294">
        <f t="shared" si="25"/>
        <v>780.11</v>
      </c>
      <c r="U31" s="292">
        <f t="shared" si="25"/>
        <v>780.11</v>
      </c>
      <c r="V31" s="293">
        <f t="shared" si="11"/>
        <v>3</v>
      </c>
      <c r="W31" s="294">
        <f t="shared" si="26"/>
        <v>881.82</v>
      </c>
      <c r="X31" s="292">
        <f t="shared" si="26"/>
        <v>881.82</v>
      </c>
      <c r="Y31" s="293">
        <f t="shared" si="13"/>
        <v>3</v>
      </c>
      <c r="Z31" s="294" t="str">
        <f t="shared" si="27"/>
        <v/>
      </c>
      <c r="AA31" s="292">
        <f t="shared" si="27"/>
        <v>1106.21</v>
      </c>
      <c r="AB31" s="293">
        <f t="shared" si="15"/>
        <v>2</v>
      </c>
      <c r="AC31" s="294" t="str">
        <f t="shared" si="28"/>
        <v/>
      </c>
      <c r="AD31" s="292">
        <f t="shared" si="28"/>
        <v>1192.19</v>
      </c>
      <c r="AE31" s="293">
        <f t="shared" si="17"/>
        <v>2</v>
      </c>
      <c r="AF31" s="414">
        <v>133</v>
      </c>
      <c r="AG31" s="359"/>
      <c r="AH31" s="360"/>
      <c r="AI31" s="290" t="s">
        <v>195</v>
      </c>
      <c r="AJ31" s="411">
        <v>357.55</v>
      </c>
      <c r="AK31" s="412"/>
      <c r="AL31" s="290">
        <v>5</v>
      </c>
      <c r="AM31" s="411">
        <v>396.34</v>
      </c>
      <c r="AN31" s="412"/>
      <c r="AO31" s="290">
        <v>4</v>
      </c>
      <c r="AP31" s="411">
        <v>461.36</v>
      </c>
      <c r="AQ31" s="412"/>
      <c r="AR31" s="290">
        <v>4</v>
      </c>
      <c r="AS31" s="411">
        <v>572.5</v>
      </c>
      <c r="AT31" s="412">
        <v>572.08000000000004</v>
      </c>
      <c r="AU31" s="290">
        <v>3</v>
      </c>
      <c r="AV31" s="411">
        <v>676.31</v>
      </c>
      <c r="AW31" s="412">
        <v>0</v>
      </c>
      <c r="AX31" s="290">
        <v>3</v>
      </c>
      <c r="AY31" s="411">
        <v>780.11</v>
      </c>
      <c r="AZ31" s="412">
        <v>780.11</v>
      </c>
      <c r="BA31" s="290">
        <v>3</v>
      </c>
      <c r="BB31" s="411">
        <v>881.82</v>
      </c>
      <c r="BC31" s="412">
        <v>881.82</v>
      </c>
      <c r="BD31" s="290">
        <v>3</v>
      </c>
      <c r="BE31" s="411"/>
      <c r="BF31" s="412">
        <v>1106.21</v>
      </c>
      <c r="BG31" s="290">
        <v>2</v>
      </c>
      <c r="BH31" s="411"/>
      <c r="BI31" s="412">
        <v>1192.19</v>
      </c>
      <c r="BJ31" s="290">
        <v>2</v>
      </c>
      <c r="BL31" s="414"/>
      <c r="BM31" s="1005"/>
      <c r="BN31" s="1005"/>
      <c r="BO31" s="291"/>
      <c r="BP31" s="1005"/>
      <c r="BQ31" s="1007"/>
      <c r="BR31" s="291"/>
      <c r="BS31" s="1005"/>
      <c r="BT31" s="1007"/>
      <c r="BU31" s="291"/>
      <c r="BV31" s="1005"/>
      <c r="BW31" s="1007"/>
      <c r="BX31" s="291"/>
      <c r="BY31" s="1005"/>
      <c r="BZ31" s="1005"/>
      <c r="CA31" s="291"/>
      <c r="CB31" s="1005"/>
      <c r="CC31" s="1005"/>
      <c r="CD31" s="291"/>
      <c r="CE31" s="1005"/>
      <c r="CF31" s="1005"/>
      <c r="CG31" s="291"/>
      <c r="CH31" s="1005"/>
      <c r="CI31" s="1005"/>
      <c r="CJ31" s="291"/>
      <c r="CK31" s="1007"/>
      <c r="CL31" s="1005"/>
      <c r="CM31" s="291"/>
      <c r="CN31" s="1007"/>
      <c r="CO31" s="1005"/>
      <c r="CP31" s="291"/>
      <c r="CQ31" s="1008"/>
      <c r="CR31" s="414"/>
      <c r="CS31" s="1005"/>
      <c r="CT31" s="1005"/>
      <c r="CU31" s="291"/>
      <c r="CV31" s="1005"/>
      <c r="CW31" s="1007"/>
      <c r="CX31" s="291"/>
      <c r="CY31" s="1005"/>
      <c r="CZ31" s="1007"/>
      <c r="DA31" s="291"/>
      <c r="DB31" s="1005"/>
      <c r="DC31" s="1007"/>
      <c r="DD31" s="291"/>
      <c r="DE31" s="1005"/>
      <c r="DF31" s="1005"/>
      <c r="DG31" s="291"/>
      <c r="DH31" s="1005"/>
      <c r="DI31" s="1005"/>
      <c r="DJ31" s="291"/>
      <c r="DK31" s="1005"/>
      <c r="DL31" s="1005"/>
      <c r="DM31" s="291"/>
      <c r="DN31" s="1005"/>
      <c r="DO31" s="1005"/>
      <c r="DP31" s="291"/>
      <c r="DQ31" s="1007"/>
      <c r="DR31" s="1005"/>
      <c r="DS31" s="291"/>
      <c r="DT31" s="1007"/>
      <c r="DU31" s="1005"/>
      <c r="DV31" s="291"/>
    </row>
    <row r="32" spans="1:126" s="407" customFormat="1" ht="14.1" customHeight="1" x14ac:dyDescent="0.25">
      <c r="A32" s="408">
        <v>140</v>
      </c>
      <c r="B32" s="353" t="str">
        <f t="shared" si="18"/>
        <v/>
      </c>
      <c r="C32" s="413" t="str">
        <f t="shared" si="18"/>
        <v/>
      </c>
      <c r="D32" s="293" t="str">
        <f t="shared" si="19"/>
        <v xml:space="preserve"> </v>
      </c>
      <c r="E32" s="294" t="str">
        <f t="shared" si="20"/>
        <v/>
      </c>
      <c r="F32" s="292" t="str">
        <f t="shared" si="20"/>
        <v/>
      </c>
      <c r="G32" s="293" t="str">
        <f t="shared" si="1"/>
        <v xml:space="preserve"> </v>
      </c>
      <c r="H32" s="294" t="str">
        <f t="shared" si="21"/>
        <v/>
      </c>
      <c r="I32" s="292" t="str">
        <f t="shared" si="21"/>
        <v/>
      </c>
      <c r="J32" s="293" t="str">
        <f t="shared" si="3"/>
        <v xml:space="preserve"> </v>
      </c>
      <c r="K32" s="294" t="str">
        <f t="shared" si="22"/>
        <v/>
      </c>
      <c r="L32" s="292" t="str">
        <f t="shared" si="22"/>
        <v/>
      </c>
      <c r="M32" s="293" t="str">
        <f t="shared" si="5"/>
        <v xml:space="preserve"> </v>
      </c>
      <c r="N32" s="294" t="str">
        <f t="shared" si="23"/>
        <v/>
      </c>
      <c r="O32" s="292" t="str">
        <f t="shared" si="23"/>
        <v/>
      </c>
      <c r="P32" s="293" t="str">
        <f t="shared" si="7"/>
        <v xml:space="preserve"> </v>
      </c>
      <c r="Q32" s="294" t="str">
        <f t="shared" si="24"/>
        <v/>
      </c>
      <c r="R32" s="292">
        <f t="shared" si="24"/>
        <v>729.79</v>
      </c>
      <c r="S32" s="293">
        <f t="shared" si="9"/>
        <v>3</v>
      </c>
      <c r="T32" s="294" t="str">
        <f t="shared" si="25"/>
        <v/>
      </c>
      <c r="U32" s="292">
        <f t="shared" si="25"/>
        <v>834.64</v>
      </c>
      <c r="V32" s="293">
        <f t="shared" si="11"/>
        <v>3</v>
      </c>
      <c r="W32" s="294" t="str">
        <f t="shared" si="26"/>
        <v/>
      </c>
      <c r="X32" s="292">
        <f t="shared" si="26"/>
        <v>954.17</v>
      </c>
      <c r="Y32" s="293">
        <f t="shared" si="13"/>
        <v>3</v>
      </c>
      <c r="Z32" s="294" t="str">
        <f t="shared" si="27"/>
        <v/>
      </c>
      <c r="AA32" s="292">
        <f t="shared" si="27"/>
        <v>1151.29</v>
      </c>
      <c r="AB32" s="293">
        <f t="shared" si="15"/>
        <v>2</v>
      </c>
      <c r="AC32" s="294" t="str">
        <f t="shared" si="28"/>
        <v/>
      </c>
      <c r="AD32" s="292">
        <f t="shared" si="28"/>
        <v>1225.74</v>
      </c>
      <c r="AE32" s="293">
        <f t="shared" si="17"/>
        <v>2</v>
      </c>
      <c r="AF32" s="414">
        <v>140</v>
      </c>
      <c r="AG32" s="359"/>
      <c r="AH32" s="360"/>
      <c r="AI32" s="290" t="s">
        <v>195</v>
      </c>
      <c r="AJ32" s="411">
        <v>0</v>
      </c>
      <c r="AK32" s="412"/>
      <c r="AL32" s="290" t="s">
        <v>195</v>
      </c>
      <c r="AM32" s="411">
        <v>0</v>
      </c>
      <c r="AN32" s="412"/>
      <c r="AO32" s="290" t="s">
        <v>195</v>
      </c>
      <c r="AP32" s="411">
        <v>0</v>
      </c>
      <c r="AQ32" s="412"/>
      <c r="AR32" s="290" t="s">
        <v>195</v>
      </c>
      <c r="AS32" s="411">
        <v>0</v>
      </c>
      <c r="AT32" s="412">
        <v>0</v>
      </c>
      <c r="AU32" s="290" t="s">
        <v>195</v>
      </c>
      <c r="AV32" s="411">
        <v>0</v>
      </c>
      <c r="AW32" s="412">
        <v>729.79</v>
      </c>
      <c r="AX32" s="290">
        <v>3</v>
      </c>
      <c r="AY32" s="411">
        <v>0</v>
      </c>
      <c r="AZ32" s="412">
        <v>834.64</v>
      </c>
      <c r="BA32" s="290">
        <v>3</v>
      </c>
      <c r="BB32" s="411">
        <v>0</v>
      </c>
      <c r="BC32" s="412">
        <v>954.17</v>
      </c>
      <c r="BD32" s="290">
        <v>3</v>
      </c>
      <c r="BE32" s="411"/>
      <c r="BF32" s="412">
        <v>1151.29</v>
      </c>
      <c r="BG32" s="290">
        <v>2</v>
      </c>
      <c r="BH32" s="411"/>
      <c r="BI32" s="412">
        <v>1225.74</v>
      </c>
      <c r="BJ32" s="290">
        <v>2</v>
      </c>
      <c r="BL32" s="414"/>
      <c r="BM32" s="1005"/>
      <c r="BN32" s="1005"/>
      <c r="BO32" s="291"/>
      <c r="BP32" s="1005"/>
      <c r="BQ32" s="1007"/>
      <c r="BR32" s="291"/>
      <c r="BS32" s="1005"/>
      <c r="BT32" s="1007"/>
      <c r="BU32" s="291"/>
      <c r="BV32" s="1005"/>
      <c r="BW32" s="1007"/>
      <c r="BX32" s="291"/>
      <c r="BY32" s="1005"/>
      <c r="BZ32" s="1005"/>
      <c r="CA32" s="291"/>
      <c r="CB32" s="1005"/>
      <c r="CC32" s="1005"/>
      <c r="CD32" s="291"/>
      <c r="CE32" s="1005"/>
      <c r="CF32" s="1005"/>
      <c r="CG32" s="291"/>
      <c r="CH32" s="1005"/>
      <c r="CI32" s="1005"/>
      <c r="CJ32" s="291"/>
      <c r="CK32" s="1007"/>
      <c r="CL32" s="1005"/>
      <c r="CM32" s="291"/>
      <c r="CN32" s="1007"/>
      <c r="CO32" s="1005"/>
      <c r="CP32" s="291"/>
      <c r="CQ32" s="1008"/>
      <c r="CR32" s="414"/>
      <c r="CS32" s="1005"/>
      <c r="CT32" s="1005"/>
      <c r="CU32" s="291"/>
      <c r="CV32" s="1005"/>
      <c r="CW32" s="1007"/>
      <c r="CX32" s="291"/>
      <c r="CY32" s="1005"/>
      <c r="CZ32" s="1007"/>
      <c r="DA32" s="291"/>
      <c r="DB32" s="1005"/>
      <c r="DC32" s="1007"/>
      <c r="DD32" s="291"/>
      <c r="DE32" s="1005"/>
      <c r="DF32" s="1005"/>
      <c r="DG32" s="291"/>
      <c r="DH32" s="1005"/>
      <c r="DI32" s="1005"/>
      <c r="DJ32" s="291"/>
      <c r="DK32" s="1005"/>
      <c r="DL32" s="1005"/>
      <c r="DM32" s="291"/>
      <c r="DN32" s="1005"/>
      <c r="DO32" s="1005"/>
      <c r="DP32" s="291"/>
      <c r="DQ32" s="1007"/>
      <c r="DR32" s="1005"/>
      <c r="DS32" s="291"/>
      <c r="DT32" s="1007"/>
      <c r="DU32" s="1005"/>
      <c r="DV32" s="291"/>
    </row>
    <row r="33" spans="1:126" s="407" customFormat="1" ht="14.1" customHeight="1" x14ac:dyDescent="0.25">
      <c r="A33" s="408">
        <v>159</v>
      </c>
      <c r="B33" s="353" t="str">
        <f t="shared" si="18"/>
        <v/>
      </c>
      <c r="C33" s="413" t="str">
        <f t="shared" si="18"/>
        <v/>
      </c>
      <c r="D33" s="293" t="str">
        <f t="shared" si="19"/>
        <v xml:space="preserve"> </v>
      </c>
      <c r="E33" s="294">
        <f t="shared" si="20"/>
        <v>400.55</v>
      </c>
      <c r="F33" s="292" t="str">
        <f t="shared" si="20"/>
        <v/>
      </c>
      <c r="G33" s="293">
        <f t="shared" si="1"/>
        <v>4</v>
      </c>
      <c r="H33" s="294">
        <f t="shared" si="21"/>
        <v>444.58</v>
      </c>
      <c r="I33" s="292" t="str">
        <f t="shared" si="21"/>
        <v/>
      </c>
      <c r="J33" s="293">
        <f t="shared" si="3"/>
        <v>4</v>
      </c>
      <c r="K33" s="294">
        <f t="shared" si="22"/>
        <v>513.78</v>
      </c>
      <c r="L33" s="292" t="str">
        <f t="shared" si="22"/>
        <v/>
      </c>
      <c r="M33" s="293">
        <f t="shared" si="5"/>
        <v>3</v>
      </c>
      <c r="N33" s="294">
        <f t="shared" si="23"/>
        <v>633.32000000000005</v>
      </c>
      <c r="O33" s="292">
        <f t="shared" si="23"/>
        <v>633.32000000000005</v>
      </c>
      <c r="P33" s="293">
        <f t="shared" si="7"/>
        <v>3</v>
      </c>
      <c r="Q33" s="294">
        <f t="shared" si="24"/>
        <v>761.24</v>
      </c>
      <c r="R33" s="292">
        <f t="shared" si="24"/>
        <v>761.24</v>
      </c>
      <c r="S33" s="293">
        <f t="shared" si="9"/>
        <v>3</v>
      </c>
      <c r="T33" s="294">
        <f t="shared" si="25"/>
        <v>862.94</v>
      </c>
      <c r="U33" s="292">
        <f t="shared" si="25"/>
        <v>862.94</v>
      </c>
      <c r="V33" s="293">
        <f t="shared" si="11"/>
        <v>3</v>
      </c>
      <c r="W33" s="294">
        <f t="shared" si="26"/>
        <v>966.76</v>
      </c>
      <c r="X33" s="292">
        <f t="shared" si="26"/>
        <v>966.76</v>
      </c>
      <c r="Y33" s="293">
        <f t="shared" si="13"/>
        <v>2</v>
      </c>
      <c r="Z33" s="294" t="str">
        <f t="shared" si="27"/>
        <v/>
      </c>
      <c r="AA33" s="292">
        <f t="shared" si="27"/>
        <v>1194.29</v>
      </c>
      <c r="AB33" s="293">
        <f t="shared" si="15"/>
        <v>2</v>
      </c>
      <c r="AC33" s="294" t="str">
        <f t="shared" si="28"/>
        <v/>
      </c>
      <c r="AD33" s="292">
        <f t="shared" si="28"/>
        <v>1293.9000000000001</v>
      </c>
      <c r="AE33" s="293">
        <f t="shared" si="17"/>
        <v>2</v>
      </c>
      <c r="AF33" s="414">
        <v>159</v>
      </c>
      <c r="AG33" s="359"/>
      <c r="AH33" s="360"/>
      <c r="AI33" s="290" t="s">
        <v>195</v>
      </c>
      <c r="AJ33" s="411">
        <v>400.55</v>
      </c>
      <c r="AK33" s="412"/>
      <c r="AL33" s="290">
        <v>4</v>
      </c>
      <c r="AM33" s="411">
        <v>444.58</v>
      </c>
      <c r="AN33" s="412"/>
      <c r="AO33" s="290">
        <v>4</v>
      </c>
      <c r="AP33" s="411">
        <v>513.78</v>
      </c>
      <c r="AQ33" s="412"/>
      <c r="AR33" s="290">
        <v>3</v>
      </c>
      <c r="AS33" s="411">
        <v>633.32000000000005</v>
      </c>
      <c r="AT33" s="412">
        <v>633.32000000000005</v>
      </c>
      <c r="AU33" s="290">
        <v>3</v>
      </c>
      <c r="AV33" s="411">
        <v>761.24</v>
      </c>
      <c r="AW33" s="412">
        <v>761.24</v>
      </c>
      <c r="AX33" s="290">
        <v>3</v>
      </c>
      <c r="AY33" s="411">
        <v>862.94</v>
      </c>
      <c r="AZ33" s="412">
        <v>862.94</v>
      </c>
      <c r="BA33" s="290">
        <v>3</v>
      </c>
      <c r="BB33" s="411">
        <v>966.76</v>
      </c>
      <c r="BC33" s="412">
        <v>966.76</v>
      </c>
      <c r="BD33" s="290">
        <v>2</v>
      </c>
      <c r="BE33" s="411"/>
      <c r="BF33" s="412">
        <v>1194.29</v>
      </c>
      <c r="BG33" s="290">
        <v>2</v>
      </c>
      <c r="BH33" s="411"/>
      <c r="BI33" s="412">
        <v>1293.9000000000001</v>
      </c>
      <c r="BJ33" s="290">
        <v>2</v>
      </c>
      <c r="BL33" s="414"/>
      <c r="BM33" s="1005"/>
      <c r="BN33" s="1005"/>
      <c r="BO33" s="291"/>
      <c r="BP33" s="1005"/>
      <c r="BQ33" s="1007"/>
      <c r="BR33" s="291"/>
      <c r="BS33" s="1005"/>
      <c r="BT33" s="1007"/>
      <c r="BU33" s="291"/>
      <c r="BV33" s="1005"/>
      <c r="BW33" s="1007"/>
      <c r="BX33" s="291"/>
      <c r="BY33" s="1005"/>
      <c r="BZ33" s="1005"/>
      <c r="CA33" s="291"/>
      <c r="CB33" s="1005"/>
      <c r="CC33" s="1005"/>
      <c r="CD33" s="291"/>
      <c r="CE33" s="1005"/>
      <c r="CF33" s="1005"/>
      <c r="CG33" s="291"/>
      <c r="CH33" s="1005"/>
      <c r="CI33" s="1005"/>
      <c r="CJ33" s="291"/>
      <c r="CK33" s="1007"/>
      <c r="CL33" s="1005"/>
      <c r="CM33" s="291"/>
      <c r="CN33" s="1007"/>
      <c r="CO33" s="1005"/>
      <c r="CP33" s="291"/>
      <c r="CQ33" s="1008"/>
      <c r="CR33" s="414"/>
      <c r="CS33" s="1005"/>
      <c r="CT33" s="1005"/>
      <c r="CU33" s="291"/>
      <c r="CV33" s="1005"/>
      <c r="CW33" s="1007"/>
      <c r="CX33" s="291"/>
      <c r="CY33" s="1005"/>
      <c r="CZ33" s="1007"/>
      <c r="DA33" s="291"/>
      <c r="DB33" s="1005"/>
      <c r="DC33" s="1007"/>
      <c r="DD33" s="291"/>
      <c r="DE33" s="1005"/>
      <c r="DF33" s="1005"/>
      <c r="DG33" s="291"/>
      <c r="DH33" s="1005"/>
      <c r="DI33" s="1005"/>
      <c r="DJ33" s="291"/>
      <c r="DK33" s="1005"/>
      <c r="DL33" s="1005"/>
      <c r="DM33" s="291"/>
      <c r="DN33" s="1005"/>
      <c r="DO33" s="1005"/>
      <c r="DP33" s="291"/>
      <c r="DQ33" s="1007"/>
      <c r="DR33" s="1005"/>
      <c r="DS33" s="291"/>
      <c r="DT33" s="1007"/>
      <c r="DU33" s="1005"/>
      <c r="DV33" s="291"/>
    </row>
    <row r="34" spans="1:126" s="407" customFormat="1" ht="14.1" customHeight="1" x14ac:dyDescent="0.25">
      <c r="A34" s="408">
        <v>168</v>
      </c>
      <c r="B34" s="353" t="str">
        <f t="shared" si="18"/>
        <v/>
      </c>
      <c r="C34" s="413" t="str">
        <f t="shared" si="18"/>
        <v/>
      </c>
      <c r="D34" s="293" t="str">
        <f t="shared" si="19"/>
        <v xml:space="preserve"> </v>
      </c>
      <c r="E34" s="294" t="str">
        <f t="shared" si="20"/>
        <v/>
      </c>
      <c r="F34" s="292" t="str">
        <f t="shared" si="20"/>
        <v/>
      </c>
      <c r="G34" s="293" t="str">
        <f t="shared" si="1"/>
        <v xml:space="preserve"> </v>
      </c>
      <c r="H34" s="294" t="str">
        <f t="shared" si="21"/>
        <v/>
      </c>
      <c r="I34" s="292" t="str">
        <f t="shared" si="21"/>
        <v/>
      </c>
      <c r="J34" s="293" t="str">
        <f t="shared" si="3"/>
        <v xml:space="preserve"> </v>
      </c>
      <c r="K34" s="294" t="str">
        <f t="shared" si="22"/>
        <v/>
      </c>
      <c r="L34" s="292" t="str">
        <f t="shared" si="22"/>
        <v/>
      </c>
      <c r="M34" s="293" t="str">
        <f t="shared" si="5"/>
        <v xml:space="preserve"> </v>
      </c>
      <c r="N34" s="294" t="str">
        <f t="shared" si="23"/>
        <v/>
      </c>
      <c r="O34" s="292">
        <f t="shared" si="23"/>
        <v>664.77</v>
      </c>
      <c r="P34" s="293">
        <f t="shared" si="7"/>
        <v>3</v>
      </c>
      <c r="Q34" s="294" t="str">
        <f t="shared" si="24"/>
        <v/>
      </c>
      <c r="R34" s="292">
        <f t="shared" si="24"/>
        <v>795.84</v>
      </c>
      <c r="S34" s="293">
        <f t="shared" si="9"/>
        <v>3</v>
      </c>
      <c r="T34" s="294" t="str">
        <f t="shared" si="25"/>
        <v/>
      </c>
      <c r="U34" s="292">
        <f t="shared" si="25"/>
        <v>901.74</v>
      </c>
      <c r="V34" s="293">
        <f t="shared" si="11"/>
        <v>2</v>
      </c>
      <c r="W34" s="294" t="str">
        <f t="shared" si="26"/>
        <v/>
      </c>
      <c r="X34" s="292">
        <f t="shared" si="26"/>
        <v>1008.7</v>
      </c>
      <c r="Y34" s="293">
        <f t="shared" si="13"/>
        <v>2</v>
      </c>
      <c r="Z34" s="294" t="str">
        <f t="shared" si="27"/>
        <v/>
      </c>
      <c r="AA34" s="292">
        <f t="shared" si="27"/>
        <v>1234.1400000000001</v>
      </c>
      <c r="AB34" s="293">
        <f t="shared" si="15"/>
        <v>2</v>
      </c>
      <c r="AC34" s="294" t="str">
        <f t="shared" si="28"/>
        <v/>
      </c>
      <c r="AD34" s="292">
        <f t="shared" si="28"/>
        <v>1355.76</v>
      </c>
      <c r="AE34" s="293">
        <f t="shared" si="17"/>
        <v>2</v>
      </c>
      <c r="AF34" s="414">
        <v>168</v>
      </c>
      <c r="AG34" s="359"/>
      <c r="AH34" s="360"/>
      <c r="AI34" s="290" t="s">
        <v>195</v>
      </c>
      <c r="AJ34" s="411">
        <v>0</v>
      </c>
      <c r="AK34" s="412"/>
      <c r="AL34" s="290" t="s">
        <v>195</v>
      </c>
      <c r="AM34" s="411">
        <v>0</v>
      </c>
      <c r="AN34" s="412"/>
      <c r="AO34" s="290" t="s">
        <v>195</v>
      </c>
      <c r="AP34" s="411">
        <v>0</v>
      </c>
      <c r="AQ34" s="412"/>
      <c r="AR34" s="290" t="s">
        <v>195</v>
      </c>
      <c r="AS34" s="411">
        <v>0</v>
      </c>
      <c r="AT34" s="412">
        <v>664.77</v>
      </c>
      <c r="AU34" s="290">
        <v>3</v>
      </c>
      <c r="AV34" s="411">
        <v>0</v>
      </c>
      <c r="AW34" s="412">
        <v>795.84</v>
      </c>
      <c r="AX34" s="290">
        <v>3</v>
      </c>
      <c r="AY34" s="411">
        <v>0</v>
      </c>
      <c r="AZ34" s="412">
        <v>901.74</v>
      </c>
      <c r="BA34" s="290">
        <v>2</v>
      </c>
      <c r="BB34" s="411">
        <v>0</v>
      </c>
      <c r="BC34" s="412">
        <v>1008.7</v>
      </c>
      <c r="BD34" s="290">
        <v>2</v>
      </c>
      <c r="BE34" s="411"/>
      <c r="BF34" s="412">
        <v>1234.1400000000001</v>
      </c>
      <c r="BG34" s="290">
        <v>2</v>
      </c>
      <c r="BH34" s="411"/>
      <c r="BI34" s="412">
        <v>1355.76</v>
      </c>
      <c r="BJ34" s="290">
        <v>2</v>
      </c>
      <c r="BL34" s="414"/>
      <c r="BM34" s="1005"/>
      <c r="BN34" s="1005"/>
      <c r="BO34" s="291"/>
      <c r="BP34" s="1005"/>
      <c r="BQ34" s="1007"/>
      <c r="BR34" s="291"/>
      <c r="BS34" s="1005"/>
      <c r="BT34" s="1007"/>
      <c r="BU34" s="291"/>
      <c r="BV34" s="1005"/>
      <c r="BW34" s="1007"/>
      <c r="BX34" s="291"/>
      <c r="BY34" s="1005"/>
      <c r="BZ34" s="1005"/>
      <c r="CA34" s="291"/>
      <c r="CB34" s="1005"/>
      <c r="CC34" s="1005"/>
      <c r="CD34" s="291"/>
      <c r="CE34" s="1005"/>
      <c r="CF34" s="1005"/>
      <c r="CG34" s="291"/>
      <c r="CH34" s="1005"/>
      <c r="CI34" s="1005"/>
      <c r="CJ34" s="291"/>
      <c r="CK34" s="1007"/>
      <c r="CL34" s="1005"/>
      <c r="CM34" s="291"/>
      <c r="CN34" s="1007"/>
      <c r="CO34" s="1005"/>
      <c r="CP34" s="291"/>
      <c r="CQ34" s="1008"/>
      <c r="CR34" s="414"/>
      <c r="CS34" s="1005"/>
      <c r="CT34" s="1005"/>
      <c r="CU34" s="291"/>
      <c r="CV34" s="1005"/>
      <c r="CW34" s="1007"/>
      <c r="CX34" s="291"/>
      <c r="CY34" s="1005"/>
      <c r="CZ34" s="1007"/>
      <c r="DA34" s="291"/>
      <c r="DB34" s="1005"/>
      <c r="DC34" s="1007"/>
      <c r="DD34" s="291"/>
      <c r="DE34" s="1005"/>
      <c r="DF34" s="1005"/>
      <c r="DG34" s="291"/>
      <c r="DH34" s="1005"/>
      <c r="DI34" s="1005"/>
      <c r="DJ34" s="291"/>
      <c r="DK34" s="1005"/>
      <c r="DL34" s="1005"/>
      <c r="DM34" s="291"/>
      <c r="DN34" s="1005"/>
      <c r="DO34" s="1005"/>
      <c r="DP34" s="291"/>
      <c r="DQ34" s="1007"/>
      <c r="DR34" s="1005"/>
      <c r="DS34" s="291"/>
      <c r="DT34" s="1007"/>
      <c r="DU34" s="1005"/>
      <c r="DV34" s="291"/>
    </row>
    <row r="35" spans="1:126" s="407" customFormat="1" ht="14.1" customHeight="1" x14ac:dyDescent="0.25">
      <c r="A35" s="408">
        <v>169</v>
      </c>
      <c r="B35" s="353" t="str">
        <f t="shared" si="18"/>
        <v/>
      </c>
      <c r="C35" s="413" t="str">
        <f t="shared" si="18"/>
        <v/>
      </c>
      <c r="D35" s="293" t="str">
        <f t="shared" si="19"/>
        <v xml:space="preserve"> </v>
      </c>
      <c r="E35" s="294">
        <f t="shared" si="20"/>
        <v>419.42</v>
      </c>
      <c r="F35" s="292" t="str">
        <f t="shared" si="20"/>
        <v/>
      </c>
      <c r="G35" s="293">
        <f t="shared" si="1"/>
        <v>4</v>
      </c>
      <c r="H35" s="294">
        <f t="shared" si="21"/>
        <v>466.6</v>
      </c>
      <c r="I35" s="292" t="str">
        <f t="shared" si="21"/>
        <v/>
      </c>
      <c r="J35" s="293">
        <f t="shared" si="3"/>
        <v>4</v>
      </c>
      <c r="K35" s="294">
        <f t="shared" si="22"/>
        <v>537.9</v>
      </c>
      <c r="L35" s="292" t="str">
        <f t="shared" si="22"/>
        <v/>
      </c>
      <c r="M35" s="293">
        <f t="shared" si="5"/>
        <v>3</v>
      </c>
      <c r="N35" s="294">
        <f t="shared" si="23"/>
        <v>664.77</v>
      </c>
      <c r="O35" s="292" t="str">
        <f t="shared" si="23"/>
        <v/>
      </c>
      <c r="P35" s="293">
        <f t="shared" si="7"/>
        <v>3</v>
      </c>
      <c r="Q35" s="294">
        <f t="shared" si="24"/>
        <v>795.84</v>
      </c>
      <c r="R35" s="292" t="str">
        <f t="shared" si="24"/>
        <v/>
      </c>
      <c r="S35" s="293">
        <f t="shared" si="9"/>
        <v>3</v>
      </c>
      <c r="T35" s="294">
        <f t="shared" si="25"/>
        <v>901.74</v>
      </c>
      <c r="U35" s="292" t="str">
        <f t="shared" si="25"/>
        <v/>
      </c>
      <c r="V35" s="293">
        <f t="shared" si="11"/>
        <v>2</v>
      </c>
      <c r="W35" s="294">
        <f t="shared" si="26"/>
        <v>1008.7</v>
      </c>
      <c r="X35" s="292" t="str">
        <f t="shared" si="26"/>
        <v/>
      </c>
      <c r="Y35" s="293">
        <f t="shared" si="13"/>
        <v>2</v>
      </c>
      <c r="Z35" s="294" t="str">
        <f t="shared" si="27"/>
        <v/>
      </c>
      <c r="AA35" s="292" t="str">
        <f t="shared" si="27"/>
        <v/>
      </c>
      <c r="AB35" s="293" t="str">
        <f t="shared" si="15"/>
        <v xml:space="preserve"> </v>
      </c>
      <c r="AC35" s="294" t="str">
        <f t="shared" si="28"/>
        <v/>
      </c>
      <c r="AD35" s="292" t="str">
        <f t="shared" si="28"/>
        <v/>
      </c>
      <c r="AE35" s="293" t="str">
        <f t="shared" si="17"/>
        <v xml:space="preserve"> </v>
      </c>
      <c r="AF35" s="414">
        <v>169</v>
      </c>
      <c r="AG35" s="359"/>
      <c r="AH35" s="360"/>
      <c r="AI35" s="290" t="s">
        <v>195</v>
      </c>
      <c r="AJ35" s="411">
        <v>419.42</v>
      </c>
      <c r="AK35" s="412"/>
      <c r="AL35" s="290">
        <v>4</v>
      </c>
      <c r="AM35" s="411">
        <v>466.6</v>
      </c>
      <c r="AN35" s="412"/>
      <c r="AO35" s="290">
        <v>4</v>
      </c>
      <c r="AP35" s="411">
        <v>537.9</v>
      </c>
      <c r="AQ35" s="412"/>
      <c r="AR35" s="290">
        <v>3</v>
      </c>
      <c r="AS35" s="411">
        <v>664.77</v>
      </c>
      <c r="AT35" s="412">
        <v>0</v>
      </c>
      <c r="AU35" s="290">
        <v>3</v>
      </c>
      <c r="AV35" s="411">
        <v>795.84</v>
      </c>
      <c r="AW35" s="412">
        <v>0</v>
      </c>
      <c r="AX35" s="290">
        <v>3</v>
      </c>
      <c r="AY35" s="411">
        <v>901.74</v>
      </c>
      <c r="AZ35" s="412">
        <v>0</v>
      </c>
      <c r="BA35" s="290">
        <v>2</v>
      </c>
      <c r="BB35" s="411">
        <v>1008.7</v>
      </c>
      <c r="BC35" s="412">
        <v>0</v>
      </c>
      <c r="BD35" s="290">
        <v>2</v>
      </c>
      <c r="BE35" s="411"/>
      <c r="BF35" s="412">
        <v>0</v>
      </c>
      <c r="BG35" s="290" t="s">
        <v>195</v>
      </c>
      <c r="BH35" s="411"/>
      <c r="BI35" s="412">
        <v>0</v>
      </c>
      <c r="BJ35" s="290" t="s">
        <v>195</v>
      </c>
      <c r="BL35" s="414"/>
      <c r="BM35" s="1005"/>
      <c r="BN35" s="1005"/>
      <c r="BO35" s="291"/>
      <c r="BP35" s="1005"/>
      <c r="BQ35" s="1007"/>
      <c r="BR35" s="291"/>
      <c r="BS35" s="1005"/>
      <c r="BT35" s="1007"/>
      <c r="BU35" s="291"/>
      <c r="BV35" s="1005"/>
      <c r="BW35" s="1007"/>
      <c r="BX35" s="291"/>
      <c r="BY35" s="1005"/>
      <c r="BZ35" s="1005"/>
      <c r="CA35" s="291"/>
      <c r="CB35" s="1005"/>
      <c r="CC35" s="1005"/>
      <c r="CD35" s="291"/>
      <c r="CE35" s="1005"/>
      <c r="CF35" s="1005"/>
      <c r="CG35" s="291"/>
      <c r="CH35" s="1005"/>
      <c r="CI35" s="1005"/>
      <c r="CJ35" s="291"/>
      <c r="CK35" s="1007"/>
      <c r="CL35" s="1005"/>
      <c r="CM35" s="291"/>
      <c r="CN35" s="1007"/>
      <c r="CO35" s="1005"/>
      <c r="CP35" s="291"/>
      <c r="CQ35" s="1008"/>
      <c r="CR35" s="414"/>
      <c r="CS35" s="1005"/>
      <c r="CT35" s="1005"/>
      <c r="CU35" s="291"/>
      <c r="CV35" s="1005"/>
      <c r="CW35" s="1007"/>
      <c r="CX35" s="291"/>
      <c r="CY35" s="1005"/>
      <c r="CZ35" s="1007"/>
      <c r="DA35" s="291"/>
      <c r="DB35" s="1005"/>
      <c r="DC35" s="1007"/>
      <c r="DD35" s="291"/>
      <c r="DE35" s="1005"/>
      <c r="DF35" s="1005"/>
      <c r="DG35" s="291"/>
      <c r="DH35" s="1005"/>
      <c r="DI35" s="1005"/>
      <c r="DJ35" s="291"/>
      <c r="DK35" s="1005"/>
      <c r="DL35" s="1005"/>
      <c r="DM35" s="291"/>
      <c r="DN35" s="1005"/>
      <c r="DO35" s="1005"/>
      <c r="DP35" s="291"/>
      <c r="DQ35" s="1007"/>
      <c r="DR35" s="1005"/>
      <c r="DS35" s="291"/>
      <c r="DT35" s="1007"/>
      <c r="DU35" s="1005"/>
      <c r="DV35" s="291"/>
    </row>
    <row r="36" spans="1:126" s="407" customFormat="1" ht="14.1" customHeight="1" x14ac:dyDescent="0.25">
      <c r="A36" s="408">
        <v>194</v>
      </c>
      <c r="B36" s="353" t="str">
        <f t="shared" si="18"/>
        <v/>
      </c>
      <c r="C36" s="413" t="str">
        <f t="shared" si="18"/>
        <v/>
      </c>
      <c r="D36" s="293" t="str">
        <f t="shared" si="19"/>
        <v xml:space="preserve"> </v>
      </c>
      <c r="E36" s="294" t="str">
        <f t="shared" si="20"/>
        <v/>
      </c>
      <c r="F36" s="292" t="str">
        <f t="shared" si="20"/>
        <v/>
      </c>
      <c r="G36" s="293" t="str">
        <f t="shared" si="1"/>
        <v xml:space="preserve"> </v>
      </c>
      <c r="H36" s="294" t="str">
        <f t="shared" si="21"/>
        <v/>
      </c>
      <c r="I36" s="292" t="str">
        <f t="shared" si="21"/>
        <v/>
      </c>
      <c r="J36" s="293" t="str">
        <f t="shared" si="3"/>
        <v xml:space="preserve"> </v>
      </c>
      <c r="K36" s="294" t="str">
        <f t="shared" si="22"/>
        <v/>
      </c>
      <c r="L36" s="292" t="str">
        <f t="shared" si="22"/>
        <v/>
      </c>
      <c r="M36" s="293" t="str">
        <f t="shared" si="5"/>
        <v xml:space="preserve"> </v>
      </c>
      <c r="N36" s="294" t="str">
        <f t="shared" si="23"/>
        <v/>
      </c>
      <c r="O36" s="292">
        <f t="shared" si="23"/>
        <v>753.9</v>
      </c>
      <c r="P36" s="293">
        <f t="shared" si="7"/>
        <v>3</v>
      </c>
      <c r="Q36" s="294" t="str">
        <f t="shared" si="24"/>
        <v/>
      </c>
      <c r="R36" s="292">
        <f t="shared" si="24"/>
        <v>875.53</v>
      </c>
      <c r="S36" s="293">
        <f t="shared" si="9"/>
        <v>2</v>
      </c>
      <c r="T36" s="294" t="str">
        <f t="shared" si="25"/>
        <v/>
      </c>
      <c r="U36" s="292">
        <f t="shared" si="25"/>
        <v>980.38</v>
      </c>
      <c r="V36" s="293">
        <f t="shared" si="11"/>
        <v>2</v>
      </c>
      <c r="W36" s="294" t="str">
        <f t="shared" si="26"/>
        <v/>
      </c>
      <c r="X36" s="292">
        <f t="shared" si="26"/>
        <v>1126.1300000000001</v>
      </c>
      <c r="Y36" s="293">
        <f t="shared" si="13"/>
        <v>2</v>
      </c>
      <c r="Z36" s="294" t="str">
        <f t="shared" si="27"/>
        <v/>
      </c>
      <c r="AA36" s="292">
        <f t="shared" si="27"/>
        <v>1283.4100000000001</v>
      </c>
      <c r="AB36" s="293">
        <f t="shared" si="15"/>
        <v>2</v>
      </c>
      <c r="AC36" s="294" t="str">
        <f t="shared" si="28"/>
        <v/>
      </c>
      <c r="AD36" s="292">
        <f t="shared" si="28"/>
        <v>1421.82</v>
      </c>
      <c r="AE36" s="293">
        <f t="shared" si="17"/>
        <v>2</v>
      </c>
      <c r="AF36" s="414">
        <v>194</v>
      </c>
      <c r="AG36" s="359"/>
      <c r="AH36" s="360"/>
      <c r="AI36" s="290" t="s">
        <v>195</v>
      </c>
      <c r="AJ36" s="411">
        <v>0</v>
      </c>
      <c r="AK36" s="412"/>
      <c r="AL36" s="290" t="s">
        <v>195</v>
      </c>
      <c r="AM36" s="411">
        <v>0</v>
      </c>
      <c r="AN36" s="412"/>
      <c r="AO36" s="290" t="s">
        <v>195</v>
      </c>
      <c r="AP36" s="411">
        <v>0</v>
      </c>
      <c r="AQ36" s="412"/>
      <c r="AR36" s="290" t="s">
        <v>195</v>
      </c>
      <c r="AS36" s="411">
        <v>0</v>
      </c>
      <c r="AT36" s="412">
        <v>753.9</v>
      </c>
      <c r="AU36" s="290">
        <v>3</v>
      </c>
      <c r="AV36" s="411">
        <v>0</v>
      </c>
      <c r="AW36" s="412">
        <v>875.53</v>
      </c>
      <c r="AX36" s="290">
        <v>2</v>
      </c>
      <c r="AY36" s="411">
        <v>0</v>
      </c>
      <c r="AZ36" s="412">
        <v>980.38</v>
      </c>
      <c r="BA36" s="290">
        <v>2</v>
      </c>
      <c r="BB36" s="411">
        <v>0</v>
      </c>
      <c r="BC36" s="412">
        <v>1126.1300000000001</v>
      </c>
      <c r="BD36" s="290">
        <v>2</v>
      </c>
      <c r="BE36" s="411"/>
      <c r="BF36" s="412">
        <v>1283.4100000000001</v>
      </c>
      <c r="BG36" s="290">
        <v>2</v>
      </c>
      <c r="BH36" s="411"/>
      <c r="BI36" s="412">
        <v>1421.82</v>
      </c>
      <c r="BJ36" s="290">
        <v>2</v>
      </c>
      <c r="BL36" s="414"/>
      <c r="BM36" s="1005"/>
      <c r="BN36" s="1005"/>
      <c r="BO36" s="291"/>
      <c r="BP36" s="1005"/>
      <c r="BQ36" s="1007"/>
      <c r="BR36" s="291"/>
      <c r="BS36" s="1005"/>
      <c r="BT36" s="1007"/>
      <c r="BU36" s="291"/>
      <c r="BV36" s="1005"/>
      <c r="BW36" s="1007"/>
      <c r="BX36" s="291"/>
      <c r="BY36" s="1005"/>
      <c r="BZ36" s="1005"/>
      <c r="CA36" s="291"/>
      <c r="CB36" s="1005"/>
      <c r="CC36" s="1005"/>
      <c r="CD36" s="291"/>
      <c r="CE36" s="1005"/>
      <c r="CF36" s="1005"/>
      <c r="CG36" s="291"/>
      <c r="CH36" s="1005"/>
      <c r="CI36" s="1005"/>
      <c r="CJ36" s="291"/>
      <c r="CK36" s="1007"/>
      <c r="CL36" s="1005"/>
      <c r="CM36" s="291"/>
      <c r="CN36" s="1007"/>
      <c r="CO36" s="1005"/>
      <c r="CP36" s="291"/>
      <c r="CQ36" s="1008"/>
      <c r="CR36" s="414"/>
      <c r="CS36" s="1005"/>
      <c r="CT36" s="1005"/>
      <c r="CU36" s="291"/>
      <c r="CV36" s="1005"/>
      <c r="CW36" s="1007"/>
      <c r="CX36" s="291"/>
      <c r="CY36" s="1005"/>
      <c r="CZ36" s="1007"/>
      <c r="DA36" s="291"/>
      <c r="DB36" s="1005"/>
      <c r="DC36" s="1007"/>
      <c r="DD36" s="291"/>
      <c r="DE36" s="1005"/>
      <c r="DF36" s="1005"/>
      <c r="DG36" s="291"/>
      <c r="DH36" s="1005"/>
      <c r="DI36" s="1005"/>
      <c r="DJ36" s="291"/>
      <c r="DK36" s="1005"/>
      <c r="DL36" s="1005"/>
      <c r="DM36" s="291"/>
      <c r="DN36" s="1005"/>
      <c r="DO36" s="1005"/>
      <c r="DP36" s="291"/>
      <c r="DQ36" s="1007"/>
      <c r="DR36" s="1005"/>
      <c r="DS36" s="291"/>
      <c r="DT36" s="1007"/>
      <c r="DU36" s="1005"/>
      <c r="DV36" s="291"/>
    </row>
    <row r="37" spans="1:126" s="407" customFormat="1" ht="14.1" customHeight="1" x14ac:dyDescent="0.25">
      <c r="A37" s="408">
        <v>205</v>
      </c>
      <c r="B37" s="353" t="str">
        <f t="shared" si="18"/>
        <v/>
      </c>
      <c r="C37" s="413" t="str">
        <f t="shared" si="18"/>
        <v/>
      </c>
      <c r="D37" s="293" t="str">
        <f t="shared" si="19"/>
        <v xml:space="preserve"> </v>
      </c>
      <c r="E37" s="294" t="str">
        <f t="shared" si="20"/>
        <v/>
      </c>
      <c r="F37" s="292" t="str">
        <f t="shared" si="20"/>
        <v/>
      </c>
      <c r="G37" s="293" t="str">
        <f t="shared" si="1"/>
        <v xml:space="preserve"> </v>
      </c>
      <c r="H37" s="294" t="str">
        <f t="shared" si="21"/>
        <v/>
      </c>
      <c r="I37" s="292" t="str">
        <f t="shared" si="21"/>
        <v/>
      </c>
      <c r="J37" s="293" t="str">
        <f t="shared" si="3"/>
        <v xml:space="preserve"> </v>
      </c>
      <c r="K37" s="294" t="str">
        <f t="shared" si="22"/>
        <v/>
      </c>
      <c r="L37" s="292" t="str">
        <f t="shared" si="22"/>
        <v/>
      </c>
      <c r="M37" s="293" t="str">
        <f t="shared" si="5"/>
        <v xml:space="preserve"> </v>
      </c>
      <c r="N37" s="294" t="str">
        <f t="shared" si="23"/>
        <v/>
      </c>
      <c r="O37" s="292">
        <f t="shared" si="23"/>
        <v>781.16</v>
      </c>
      <c r="P37" s="293">
        <f t="shared" si="7"/>
        <v>2</v>
      </c>
      <c r="Q37" s="294" t="str">
        <f t="shared" si="24"/>
        <v/>
      </c>
      <c r="R37" s="292">
        <f t="shared" si="24"/>
        <v>922.72</v>
      </c>
      <c r="S37" s="293">
        <f t="shared" si="9"/>
        <v>2</v>
      </c>
      <c r="T37" s="294" t="str">
        <f t="shared" si="25"/>
        <v/>
      </c>
      <c r="U37" s="292">
        <f t="shared" si="25"/>
        <v>1028.6199999999999</v>
      </c>
      <c r="V37" s="293">
        <f t="shared" si="11"/>
        <v>2</v>
      </c>
      <c r="W37" s="294" t="str">
        <f t="shared" si="26"/>
        <v/>
      </c>
      <c r="X37" s="292">
        <f t="shared" si="26"/>
        <v>1164.93</v>
      </c>
      <c r="Y37" s="293">
        <f t="shared" si="13"/>
        <v>2</v>
      </c>
      <c r="Z37" s="294" t="str">
        <f t="shared" si="27"/>
        <v/>
      </c>
      <c r="AA37" s="292">
        <f t="shared" si="27"/>
        <v>1333.75</v>
      </c>
      <c r="AB37" s="293">
        <f t="shared" si="15"/>
        <v>2</v>
      </c>
      <c r="AC37" s="294" t="str">
        <f t="shared" si="28"/>
        <v/>
      </c>
      <c r="AD37" s="292" t="str">
        <f t="shared" si="28"/>
        <v/>
      </c>
      <c r="AE37" s="293" t="str">
        <f t="shared" si="17"/>
        <v xml:space="preserve"> </v>
      </c>
      <c r="AF37" s="414">
        <v>205</v>
      </c>
      <c r="AG37" s="359"/>
      <c r="AH37" s="360"/>
      <c r="AI37" s="290" t="s">
        <v>195</v>
      </c>
      <c r="AJ37" s="411">
        <v>0</v>
      </c>
      <c r="AK37" s="412"/>
      <c r="AL37" s="290" t="s">
        <v>195</v>
      </c>
      <c r="AM37" s="411">
        <v>0</v>
      </c>
      <c r="AN37" s="412"/>
      <c r="AO37" s="290" t="s">
        <v>195</v>
      </c>
      <c r="AP37" s="411">
        <v>0</v>
      </c>
      <c r="AQ37" s="412"/>
      <c r="AR37" s="290" t="s">
        <v>195</v>
      </c>
      <c r="AS37" s="411">
        <v>0</v>
      </c>
      <c r="AT37" s="412">
        <v>781.16</v>
      </c>
      <c r="AU37" s="290">
        <v>2</v>
      </c>
      <c r="AV37" s="411">
        <v>0</v>
      </c>
      <c r="AW37" s="412">
        <v>922.72</v>
      </c>
      <c r="AX37" s="290">
        <v>2</v>
      </c>
      <c r="AY37" s="411">
        <v>0</v>
      </c>
      <c r="AZ37" s="412">
        <v>1028.6199999999999</v>
      </c>
      <c r="BA37" s="290">
        <v>2</v>
      </c>
      <c r="BB37" s="411">
        <v>0</v>
      </c>
      <c r="BC37" s="412">
        <v>1164.93</v>
      </c>
      <c r="BD37" s="290">
        <v>2</v>
      </c>
      <c r="BE37" s="411"/>
      <c r="BF37" s="412">
        <v>1333.75</v>
      </c>
      <c r="BG37" s="290">
        <v>2</v>
      </c>
      <c r="BH37" s="411"/>
      <c r="BI37" s="412">
        <v>0</v>
      </c>
      <c r="BJ37" s="290" t="s">
        <v>195</v>
      </c>
      <c r="BL37" s="414"/>
      <c r="BM37" s="1005"/>
      <c r="BN37" s="1005"/>
      <c r="BO37" s="291"/>
      <c r="BP37" s="1005"/>
      <c r="BQ37" s="1007"/>
      <c r="BR37" s="291"/>
      <c r="BS37" s="1005"/>
      <c r="BT37" s="1007"/>
      <c r="BU37" s="291"/>
      <c r="BV37" s="1005"/>
      <c r="BW37" s="1007"/>
      <c r="BX37" s="291"/>
      <c r="BY37" s="1005"/>
      <c r="BZ37" s="1005"/>
      <c r="CA37" s="291"/>
      <c r="CB37" s="1005"/>
      <c r="CC37" s="1005"/>
      <c r="CD37" s="291"/>
      <c r="CE37" s="1005"/>
      <c r="CF37" s="1005"/>
      <c r="CG37" s="291"/>
      <c r="CH37" s="1005"/>
      <c r="CI37" s="1005"/>
      <c r="CJ37" s="291"/>
      <c r="CK37" s="1007"/>
      <c r="CL37" s="1005"/>
      <c r="CM37" s="291"/>
      <c r="CN37" s="1007"/>
      <c r="CO37" s="1005"/>
      <c r="CP37" s="291"/>
      <c r="CQ37" s="1008"/>
      <c r="CR37" s="414"/>
      <c r="CS37" s="1005"/>
      <c r="CT37" s="1005"/>
      <c r="CU37" s="291"/>
      <c r="CV37" s="1005"/>
      <c r="CW37" s="1007"/>
      <c r="CX37" s="291"/>
      <c r="CY37" s="1005"/>
      <c r="CZ37" s="1007"/>
      <c r="DA37" s="291"/>
      <c r="DB37" s="1005"/>
      <c r="DC37" s="1007"/>
      <c r="DD37" s="291"/>
      <c r="DE37" s="1005"/>
      <c r="DF37" s="1005"/>
      <c r="DG37" s="291"/>
      <c r="DH37" s="1005"/>
      <c r="DI37" s="1005"/>
      <c r="DJ37" s="291"/>
      <c r="DK37" s="1005"/>
      <c r="DL37" s="1005"/>
      <c r="DM37" s="291"/>
      <c r="DN37" s="1005"/>
      <c r="DO37" s="1005"/>
      <c r="DP37" s="291"/>
      <c r="DQ37" s="1007"/>
      <c r="DR37" s="1005"/>
      <c r="DS37" s="291"/>
      <c r="DT37" s="1007"/>
      <c r="DU37" s="1005"/>
      <c r="DV37" s="291"/>
    </row>
    <row r="38" spans="1:126" s="407" customFormat="1" ht="14.1" customHeight="1" x14ac:dyDescent="0.25">
      <c r="A38" s="408">
        <v>219</v>
      </c>
      <c r="B38" s="353" t="str">
        <f t="shared" si="18"/>
        <v/>
      </c>
      <c r="C38" s="413" t="str">
        <f t="shared" si="18"/>
        <v/>
      </c>
      <c r="D38" s="293" t="str">
        <f t="shared" si="19"/>
        <v xml:space="preserve"> </v>
      </c>
      <c r="E38" s="294">
        <f t="shared" si="20"/>
        <v>533.70000000000005</v>
      </c>
      <c r="F38" s="292" t="str">
        <f t="shared" si="20"/>
        <v/>
      </c>
      <c r="G38" s="293">
        <f t="shared" si="1"/>
        <v>3</v>
      </c>
      <c r="H38" s="294">
        <f t="shared" si="21"/>
        <v>592.42999999999995</v>
      </c>
      <c r="I38" s="292" t="str">
        <f t="shared" si="21"/>
        <v/>
      </c>
      <c r="J38" s="293">
        <f t="shared" si="3"/>
        <v>3</v>
      </c>
      <c r="K38" s="294">
        <f t="shared" si="22"/>
        <v>676.31</v>
      </c>
      <c r="L38" s="292" t="str">
        <f t="shared" si="22"/>
        <v/>
      </c>
      <c r="M38" s="293">
        <f t="shared" si="5"/>
        <v>3</v>
      </c>
      <c r="N38" s="294">
        <f t="shared" si="23"/>
        <v>837.78</v>
      </c>
      <c r="O38" s="292">
        <f t="shared" si="23"/>
        <v>837.78</v>
      </c>
      <c r="P38" s="293">
        <f t="shared" si="7"/>
        <v>2</v>
      </c>
      <c r="Q38" s="294">
        <f t="shared" si="24"/>
        <v>995.06</v>
      </c>
      <c r="R38" s="292">
        <f t="shared" si="24"/>
        <v>995.06</v>
      </c>
      <c r="S38" s="293">
        <f t="shared" si="9"/>
        <v>2</v>
      </c>
      <c r="T38" s="294" t="str">
        <f t="shared" si="25"/>
        <v/>
      </c>
      <c r="U38" s="292">
        <f t="shared" si="25"/>
        <v>1151.29</v>
      </c>
      <c r="V38" s="293">
        <f t="shared" si="11"/>
        <v>2</v>
      </c>
      <c r="W38" s="294" t="str">
        <f t="shared" si="26"/>
        <v/>
      </c>
      <c r="X38" s="292">
        <f t="shared" si="26"/>
        <v>1220.5</v>
      </c>
      <c r="Y38" s="293">
        <f t="shared" si="13"/>
        <v>2</v>
      </c>
      <c r="Z38" s="294" t="str">
        <f t="shared" si="27"/>
        <v/>
      </c>
      <c r="AA38" s="292" t="str">
        <f t="shared" si="27"/>
        <v/>
      </c>
      <c r="AB38" s="293" t="str">
        <f t="shared" si="15"/>
        <v xml:space="preserve"> </v>
      </c>
      <c r="AC38" s="294" t="str">
        <f t="shared" si="28"/>
        <v/>
      </c>
      <c r="AD38" s="292">
        <f t="shared" si="28"/>
        <v>1602.17</v>
      </c>
      <c r="AE38" s="293">
        <f t="shared" si="17"/>
        <v>2</v>
      </c>
      <c r="AF38" s="414">
        <v>219</v>
      </c>
      <c r="AG38" s="359"/>
      <c r="AH38" s="360"/>
      <c r="AI38" s="290" t="s">
        <v>195</v>
      </c>
      <c r="AJ38" s="411">
        <v>533.70000000000005</v>
      </c>
      <c r="AK38" s="412"/>
      <c r="AL38" s="290">
        <v>3</v>
      </c>
      <c r="AM38" s="411">
        <v>592.42999999999995</v>
      </c>
      <c r="AN38" s="412"/>
      <c r="AO38" s="290">
        <v>3</v>
      </c>
      <c r="AP38" s="411">
        <v>676.31</v>
      </c>
      <c r="AQ38" s="412"/>
      <c r="AR38" s="290">
        <v>3</v>
      </c>
      <c r="AS38" s="411">
        <v>837.78</v>
      </c>
      <c r="AT38" s="412">
        <v>837.78</v>
      </c>
      <c r="AU38" s="290">
        <v>2</v>
      </c>
      <c r="AV38" s="411">
        <v>995.06</v>
      </c>
      <c r="AW38" s="412">
        <v>995.06</v>
      </c>
      <c r="AX38" s="290">
        <v>2</v>
      </c>
      <c r="AY38" s="411">
        <v>0</v>
      </c>
      <c r="AZ38" s="412">
        <v>1151.29</v>
      </c>
      <c r="BA38" s="290">
        <v>2</v>
      </c>
      <c r="BB38" s="411">
        <v>0</v>
      </c>
      <c r="BC38" s="412">
        <v>1220.5</v>
      </c>
      <c r="BD38" s="290">
        <v>2</v>
      </c>
      <c r="BE38" s="411"/>
      <c r="BF38" s="412">
        <v>0</v>
      </c>
      <c r="BG38" s="290" t="s">
        <v>195</v>
      </c>
      <c r="BH38" s="411"/>
      <c r="BI38" s="412">
        <v>1602.17</v>
      </c>
      <c r="BJ38" s="290">
        <v>2</v>
      </c>
      <c r="BL38" s="414"/>
      <c r="BM38" s="1005"/>
      <c r="BN38" s="1005"/>
      <c r="BO38" s="291"/>
      <c r="BP38" s="1005"/>
      <c r="BQ38" s="1007"/>
      <c r="BR38" s="291"/>
      <c r="BS38" s="1005"/>
      <c r="BT38" s="1007"/>
      <c r="BU38" s="291"/>
      <c r="BV38" s="1005"/>
      <c r="BW38" s="1007"/>
      <c r="BX38" s="291"/>
      <c r="BY38" s="1005"/>
      <c r="BZ38" s="1005"/>
      <c r="CA38" s="291"/>
      <c r="CB38" s="1005"/>
      <c r="CC38" s="1005"/>
      <c r="CD38" s="291"/>
      <c r="CE38" s="1005"/>
      <c r="CF38" s="1005"/>
      <c r="CG38" s="291"/>
      <c r="CH38" s="1005"/>
      <c r="CI38" s="1005"/>
      <c r="CJ38" s="291"/>
      <c r="CK38" s="1007"/>
      <c r="CL38" s="1005"/>
      <c r="CM38" s="291"/>
      <c r="CN38" s="1007"/>
      <c r="CO38" s="1005"/>
      <c r="CP38" s="291"/>
      <c r="CQ38" s="1008"/>
      <c r="CR38" s="414"/>
      <c r="CS38" s="1005"/>
      <c r="CT38" s="1005"/>
      <c r="CU38" s="291"/>
      <c r="CV38" s="1005"/>
      <c r="CW38" s="1007"/>
      <c r="CX38" s="291"/>
      <c r="CY38" s="1005"/>
      <c r="CZ38" s="1007"/>
      <c r="DA38" s="291"/>
      <c r="DB38" s="1005"/>
      <c r="DC38" s="1007"/>
      <c r="DD38" s="291"/>
      <c r="DE38" s="1005"/>
      <c r="DF38" s="1005"/>
      <c r="DG38" s="291"/>
      <c r="DH38" s="1005"/>
      <c r="DI38" s="1005"/>
      <c r="DJ38" s="291"/>
      <c r="DK38" s="1005"/>
      <c r="DL38" s="1005"/>
      <c r="DM38" s="291"/>
      <c r="DN38" s="1005"/>
      <c r="DO38" s="1005"/>
      <c r="DP38" s="291"/>
      <c r="DQ38" s="1007"/>
      <c r="DR38" s="1005"/>
      <c r="DS38" s="291"/>
      <c r="DT38" s="1007"/>
      <c r="DU38" s="1005"/>
      <c r="DV38" s="291"/>
    </row>
    <row r="39" spans="1:126" s="407" customFormat="1" ht="14.1" customHeight="1" x14ac:dyDescent="0.25">
      <c r="A39" s="408">
        <v>245</v>
      </c>
      <c r="B39" s="353" t="str">
        <f t="shared" si="18"/>
        <v/>
      </c>
      <c r="C39" s="413" t="str">
        <f t="shared" si="18"/>
        <v/>
      </c>
      <c r="D39" s="293" t="str">
        <f t="shared" si="19"/>
        <v xml:space="preserve"> </v>
      </c>
      <c r="E39" s="294" t="str">
        <f t="shared" si="20"/>
        <v/>
      </c>
      <c r="F39" s="292" t="str">
        <f t="shared" si="20"/>
        <v/>
      </c>
      <c r="G39" s="293" t="str">
        <f t="shared" si="1"/>
        <v xml:space="preserve"> </v>
      </c>
      <c r="H39" s="294" t="str">
        <f t="shared" si="21"/>
        <v/>
      </c>
      <c r="I39" s="292" t="str">
        <f t="shared" si="21"/>
        <v/>
      </c>
      <c r="J39" s="293" t="str">
        <f t="shared" si="3"/>
        <v xml:space="preserve"> </v>
      </c>
      <c r="K39" s="294" t="str">
        <f t="shared" si="22"/>
        <v/>
      </c>
      <c r="L39" s="292" t="str">
        <f t="shared" si="22"/>
        <v/>
      </c>
      <c r="M39" s="293" t="str">
        <f t="shared" si="5"/>
        <v xml:space="preserve"> </v>
      </c>
      <c r="N39" s="294" t="str">
        <f t="shared" si="23"/>
        <v/>
      </c>
      <c r="O39" s="292">
        <f t="shared" si="23"/>
        <v>1034.9100000000001</v>
      </c>
      <c r="P39" s="293">
        <f t="shared" si="7"/>
        <v>2</v>
      </c>
      <c r="Q39" s="294" t="str">
        <f t="shared" si="24"/>
        <v/>
      </c>
      <c r="R39" s="292">
        <f t="shared" si="24"/>
        <v>1160.74</v>
      </c>
      <c r="S39" s="293">
        <f t="shared" si="9"/>
        <v>2</v>
      </c>
      <c r="T39" s="294" t="str">
        <f t="shared" si="25"/>
        <v/>
      </c>
      <c r="U39" s="292">
        <f t="shared" si="25"/>
        <v>1343.18</v>
      </c>
      <c r="V39" s="293">
        <f t="shared" si="11"/>
        <v>2</v>
      </c>
      <c r="W39" s="294" t="str">
        <f t="shared" si="26"/>
        <v/>
      </c>
      <c r="X39" s="292" t="str">
        <f t="shared" si="26"/>
        <v/>
      </c>
      <c r="Y39" s="293" t="str">
        <f t="shared" si="13"/>
        <v xml:space="preserve"> </v>
      </c>
      <c r="Z39" s="294" t="str">
        <f t="shared" si="27"/>
        <v/>
      </c>
      <c r="AA39" s="292">
        <f t="shared" si="27"/>
        <v>1484.73</v>
      </c>
      <c r="AB39" s="293">
        <f t="shared" si="15"/>
        <v>2</v>
      </c>
      <c r="AC39" s="294" t="str">
        <f t="shared" si="28"/>
        <v/>
      </c>
      <c r="AD39" s="292">
        <f t="shared" si="28"/>
        <v>1686.05</v>
      </c>
      <c r="AE39" s="293">
        <f t="shared" si="17"/>
        <v>2</v>
      </c>
      <c r="AF39" s="414">
        <v>245</v>
      </c>
      <c r="AG39" s="359"/>
      <c r="AH39" s="360"/>
      <c r="AI39" s="290" t="s">
        <v>195</v>
      </c>
      <c r="AJ39" s="411">
        <v>0</v>
      </c>
      <c r="AK39" s="412"/>
      <c r="AL39" s="290" t="s">
        <v>195</v>
      </c>
      <c r="AM39" s="411">
        <v>0</v>
      </c>
      <c r="AN39" s="412"/>
      <c r="AO39" s="290" t="s">
        <v>195</v>
      </c>
      <c r="AP39" s="411">
        <v>0</v>
      </c>
      <c r="AQ39" s="412"/>
      <c r="AR39" s="290" t="s">
        <v>195</v>
      </c>
      <c r="AS39" s="411">
        <v>0</v>
      </c>
      <c r="AT39" s="412">
        <v>1034.9100000000001</v>
      </c>
      <c r="AU39" s="290">
        <v>2</v>
      </c>
      <c r="AV39" s="411">
        <v>0</v>
      </c>
      <c r="AW39" s="412">
        <v>1160.74</v>
      </c>
      <c r="AX39" s="290">
        <v>2</v>
      </c>
      <c r="AY39" s="411">
        <v>0</v>
      </c>
      <c r="AZ39" s="412">
        <v>1343.18</v>
      </c>
      <c r="BA39" s="290">
        <v>2</v>
      </c>
      <c r="BB39" s="411">
        <v>0</v>
      </c>
      <c r="BC39" s="412">
        <v>0</v>
      </c>
      <c r="BD39" s="290" t="s">
        <v>195</v>
      </c>
      <c r="BE39" s="411"/>
      <c r="BF39" s="412">
        <v>1484.73</v>
      </c>
      <c r="BG39" s="290">
        <v>2</v>
      </c>
      <c r="BH39" s="411"/>
      <c r="BI39" s="412">
        <v>1686.05</v>
      </c>
      <c r="BJ39" s="290">
        <v>2</v>
      </c>
      <c r="BL39" s="414"/>
      <c r="BM39" s="1005"/>
      <c r="BN39" s="1005"/>
      <c r="BO39" s="291"/>
      <c r="BP39" s="1005"/>
      <c r="BQ39" s="1007"/>
      <c r="BR39" s="291"/>
      <c r="BS39" s="1005"/>
      <c r="BT39" s="1007"/>
      <c r="BU39" s="291"/>
      <c r="BV39" s="1005"/>
      <c r="BW39" s="1007"/>
      <c r="BX39" s="291"/>
      <c r="BY39" s="1005"/>
      <c r="BZ39" s="1005"/>
      <c r="CA39" s="291"/>
      <c r="CB39" s="1005"/>
      <c r="CC39" s="1005"/>
      <c r="CD39" s="291"/>
      <c r="CE39" s="1005"/>
      <c r="CF39" s="1005"/>
      <c r="CG39" s="291"/>
      <c r="CH39" s="1005"/>
      <c r="CI39" s="1005"/>
      <c r="CJ39" s="291"/>
      <c r="CK39" s="1007"/>
      <c r="CL39" s="1005"/>
      <c r="CM39" s="291"/>
      <c r="CN39" s="1007"/>
      <c r="CO39" s="1005"/>
      <c r="CP39" s="291"/>
      <c r="CQ39" s="1008"/>
      <c r="CR39" s="414"/>
      <c r="CS39" s="1005"/>
      <c r="CT39" s="1005"/>
      <c r="CU39" s="291"/>
      <c r="CV39" s="1005"/>
      <c r="CW39" s="1007"/>
      <c r="CX39" s="291"/>
      <c r="CY39" s="1005"/>
      <c r="CZ39" s="1007"/>
      <c r="DA39" s="291"/>
      <c r="DB39" s="1005"/>
      <c r="DC39" s="1007"/>
      <c r="DD39" s="291"/>
      <c r="DE39" s="1005"/>
      <c r="DF39" s="1005"/>
      <c r="DG39" s="291"/>
      <c r="DH39" s="1005"/>
      <c r="DI39" s="1005"/>
      <c r="DJ39" s="291"/>
      <c r="DK39" s="1005"/>
      <c r="DL39" s="1005"/>
      <c r="DM39" s="291"/>
      <c r="DN39" s="1005"/>
      <c r="DO39" s="1005"/>
      <c r="DP39" s="291"/>
      <c r="DQ39" s="1007"/>
      <c r="DR39" s="1005"/>
      <c r="DS39" s="291"/>
      <c r="DT39" s="1007"/>
      <c r="DU39" s="1005"/>
      <c r="DV39" s="291"/>
    </row>
    <row r="40" spans="1:126" s="407" customFormat="1" ht="14.1" customHeight="1" x14ac:dyDescent="0.25">
      <c r="A40" s="416">
        <v>273</v>
      </c>
      <c r="B40" s="369" t="str">
        <f t="shared" si="18"/>
        <v/>
      </c>
      <c r="C40" s="417" t="str">
        <f t="shared" si="18"/>
        <v/>
      </c>
      <c r="D40" s="418" t="str">
        <f t="shared" si="19"/>
        <v xml:space="preserve"> </v>
      </c>
      <c r="E40" s="419">
        <f t="shared" si="20"/>
        <v>714.06</v>
      </c>
      <c r="F40" s="420" t="str">
        <f t="shared" si="20"/>
        <v/>
      </c>
      <c r="G40" s="418">
        <f t="shared" si="1"/>
        <v>2</v>
      </c>
      <c r="H40" s="419">
        <f t="shared" si="21"/>
        <v>815.76</v>
      </c>
      <c r="I40" s="420" t="str">
        <f t="shared" si="21"/>
        <v/>
      </c>
      <c r="J40" s="418">
        <f t="shared" si="3"/>
        <v>2</v>
      </c>
      <c r="K40" s="419">
        <f t="shared" si="22"/>
        <v>968.85</v>
      </c>
      <c r="L40" s="420" t="str">
        <f t="shared" si="22"/>
        <v/>
      </c>
      <c r="M40" s="418">
        <f t="shared" si="5"/>
        <v>2</v>
      </c>
      <c r="N40" s="419" t="str">
        <f t="shared" si="23"/>
        <v/>
      </c>
      <c r="O40" s="420" t="str">
        <f t="shared" si="23"/>
        <v/>
      </c>
      <c r="P40" s="418" t="str">
        <f t="shared" si="7"/>
        <v xml:space="preserve"> </v>
      </c>
      <c r="Q40" s="419" t="str">
        <f t="shared" si="24"/>
        <v/>
      </c>
      <c r="R40" s="420" t="str">
        <f t="shared" si="24"/>
        <v/>
      </c>
      <c r="S40" s="418" t="str">
        <f t="shared" si="9"/>
        <v xml:space="preserve"> </v>
      </c>
      <c r="T40" s="419" t="str">
        <f t="shared" si="25"/>
        <v/>
      </c>
      <c r="U40" s="420" t="str">
        <f t="shared" si="25"/>
        <v/>
      </c>
      <c r="V40" s="418" t="str">
        <f t="shared" si="11"/>
        <v xml:space="preserve"> </v>
      </c>
      <c r="W40" s="419" t="str">
        <f t="shared" si="26"/>
        <v/>
      </c>
      <c r="X40" s="420" t="str">
        <f t="shared" si="26"/>
        <v/>
      </c>
      <c r="Y40" s="418" t="str">
        <f t="shared" si="13"/>
        <v xml:space="preserve"> </v>
      </c>
      <c r="Z40" s="419" t="str">
        <f t="shared" si="27"/>
        <v/>
      </c>
      <c r="AA40" s="420" t="str">
        <f t="shared" si="27"/>
        <v/>
      </c>
      <c r="AB40" s="421" t="str">
        <f t="shared" si="15"/>
        <v xml:space="preserve"> </v>
      </c>
      <c r="AC40" s="419" t="str">
        <f t="shared" si="28"/>
        <v/>
      </c>
      <c r="AD40" s="420" t="str">
        <f t="shared" si="28"/>
        <v/>
      </c>
      <c r="AE40" s="422" t="str">
        <f t="shared" si="17"/>
        <v xml:space="preserve"> </v>
      </c>
      <c r="AF40" s="423">
        <v>273</v>
      </c>
      <c r="AG40" s="424"/>
      <c r="AH40" s="425"/>
      <c r="AI40" s="371" t="s">
        <v>195</v>
      </c>
      <c r="AJ40" s="426">
        <v>714.06</v>
      </c>
      <c r="AK40" s="427"/>
      <c r="AL40" s="371">
        <v>2</v>
      </c>
      <c r="AM40" s="426">
        <v>815.76</v>
      </c>
      <c r="AN40" s="427"/>
      <c r="AO40" s="371">
        <v>2</v>
      </c>
      <c r="AP40" s="426">
        <v>968.85</v>
      </c>
      <c r="AQ40" s="427"/>
      <c r="AR40" s="371">
        <v>2</v>
      </c>
      <c r="AS40" s="426">
        <v>0</v>
      </c>
      <c r="AT40" s="427">
        <v>0</v>
      </c>
      <c r="AU40" s="371" t="s">
        <v>195</v>
      </c>
      <c r="AV40" s="426">
        <v>0</v>
      </c>
      <c r="AW40" s="427">
        <v>0</v>
      </c>
      <c r="AX40" s="371" t="s">
        <v>195</v>
      </c>
      <c r="AY40" s="426">
        <v>0</v>
      </c>
      <c r="AZ40" s="427">
        <v>0</v>
      </c>
      <c r="BA40" s="371" t="s">
        <v>195</v>
      </c>
      <c r="BB40" s="426">
        <v>0</v>
      </c>
      <c r="BC40" s="427">
        <v>0</v>
      </c>
      <c r="BD40" s="371" t="s">
        <v>195</v>
      </c>
      <c r="BE40" s="426"/>
      <c r="BF40" s="427">
        <v>0</v>
      </c>
      <c r="BG40" s="428" t="s">
        <v>195</v>
      </c>
      <c r="BH40" s="426"/>
      <c r="BI40" s="427">
        <v>0</v>
      </c>
      <c r="BJ40" s="429" t="s">
        <v>195</v>
      </c>
      <c r="BL40" s="403"/>
      <c r="BM40" s="1005"/>
      <c r="BN40" s="1005"/>
      <c r="BO40" s="291"/>
      <c r="BP40" s="1005"/>
      <c r="BQ40" s="1007"/>
      <c r="BR40" s="291"/>
      <c r="BS40" s="1005"/>
      <c r="BT40" s="1007"/>
      <c r="BU40" s="291"/>
      <c r="BV40" s="1005"/>
      <c r="BW40" s="1007"/>
      <c r="BX40" s="291"/>
      <c r="BY40" s="1005"/>
      <c r="BZ40" s="1005"/>
      <c r="CA40" s="291"/>
      <c r="CB40" s="1005"/>
      <c r="CC40" s="1005"/>
      <c r="CD40" s="291"/>
      <c r="CE40" s="1005"/>
      <c r="CF40" s="1005"/>
      <c r="CG40" s="291"/>
      <c r="CH40" s="1005"/>
      <c r="CI40" s="1005"/>
      <c r="CJ40" s="291"/>
      <c r="CK40" s="1007"/>
      <c r="CL40" s="1005"/>
      <c r="CM40" s="1009"/>
      <c r="CN40" s="1007"/>
      <c r="CO40" s="1005"/>
      <c r="CP40" s="1006"/>
      <c r="CQ40" s="1008"/>
      <c r="CR40" s="403"/>
      <c r="CS40" s="1005"/>
      <c r="CT40" s="1005"/>
      <c r="CU40" s="291"/>
      <c r="CV40" s="1005"/>
      <c r="CW40" s="1007"/>
      <c r="CX40" s="291"/>
      <c r="CY40" s="1005"/>
      <c r="CZ40" s="1007"/>
      <c r="DA40" s="291"/>
      <c r="DB40" s="1005"/>
      <c r="DC40" s="1007"/>
      <c r="DD40" s="291"/>
      <c r="DE40" s="1005"/>
      <c r="DF40" s="1005"/>
      <c r="DG40" s="291"/>
      <c r="DH40" s="1005"/>
      <c r="DI40" s="1005"/>
      <c r="DJ40" s="291"/>
      <c r="DK40" s="1005"/>
      <c r="DL40" s="1005"/>
      <c r="DM40" s="291"/>
      <c r="DN40" s="1005"/>
      <c r="DO40" s="1005"/>
      <c r="DP40" s="291"/>
      <c r="DQ40" s="1007"/>
      <c r="DR40" s="1005"/>
      <c r="DS40" s="1009"/>
      <c r="DT40" s="1007"/>
      <c r="DU40" s="1005"/>
      <c r="DV40" s="1006"/>
    </row>
    <row r="41" spans="1:126" ht="14.1" customHeight="1" x14ac:dyDescent="0.2">
      <c r="AC41" s="212"/>
      <c r="AD41" s="212"/>
      <c r="AE41" s="430"/>
      <c r="AF41" s="256"/>
      <c r="AG41" s="431"/>
      <c r="BL41" s="35"/>
      <c r="BM41" s="1010"/>
      <c r="CR41" s="35"/>
      <c r="CS41" s="1010"/>
    </row>
    <row r="42" spans="1:126" ht="14.1" customHeight="1" x14ac:dyDescent="0.2">
      <c r="A42" s="1218" t="s">
        <v>21</v>
      </c>
      <c r="B42" s="1218"/>
      <c r="C42" s="1218"/>
      <c r="D42" s="1218"/>
      <c r="E42" s="1218"/>
      <c r="F42" s="1218"/>
      <c r="G42" s="1218"/>
      <c r="H42" s="1218"/>
      <c r="I42" s="1218"/>
      <c r="J42" s="1218"/>
      <c r="K42" s="1218"/>
      <c r="L42" s="1218"/>
      <c r="M42" s="1218"/>
      <c r="N42" s="1218"/>
      <c r="O42" s="1218"/>
      <c r="P42" s="1218"/>
      <c r="Q42" s="1218"/>
      <c r="R42" s="1218"/>
      <c r="S42" s="1218"/>
      <c r="T42" s="1218"/>
      <c r="U42" s="1218"/>
      <c r="V42" s="1218"/>
      <c r="W42" s="1218"/>
      <c r="X42" s="1218"/>
      <c r="AB42" s="212" t="str">
        <f>'[1]WM-ZHE'!K84</f>
        <v>Офис продаж:</v>
      </c>
      <c r="AC42" s="213"/>
      <c r="AD42" s="213"/>
      <c r="AE42" s="430"/>
      <c r="AF42" s="256"/>
      <c r="AG42" s="431"/>
      <c r="BL42" s="35"/>
      <c r="BM42" s="1010"/>
      <c r="CR42" s="35"/>
      <c r="CS42" s="1010"/>
    </row>
    <row r="43" spans="1:126" ht="14.1" customHeight="1" x14ac:dyDescent="0.2">
      <c r="A43" s="432" t="s">
        <v>23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113"/>
      <c r="P43" s="34"/>
      <c r="Q43" s="34"/>
      <c r="R43" s="34"/>
      <c r="S43" s="34"/>
      <c r="T43" s="34"/>
      <c r="U43" s="213"/>
      <c r="V43" s="213"/>
      <c r="W43" s="213"/>
      <c r="X43" s="213"/>
      <c r="AB43" s="213" t="str">
        <f>'[1]WM-ZHE'!K85</f>
        <v>105064, Москва</v>
      </c>
      <c r="AC43" s="213"/>
      <c r="AD43" s="213"/>
      <c r="AE43" s="433"/>
      <c r="AF43" s="34"/>
      <c r="AG43" s="431"/>
      <c r="BL43" s="1011"/>
      <c r="BM43" s="1010"/>
      <c r="CR43" s="1011"/>
      <c r="CS43" s="1010"/>
    </row>
    <row r="44" spans="1:126" ht="14.1" customHeight="1" x14ac:dyDescent="0.2">
      <c r="A44" s="432" t="s">
        <v>25</v>
      </c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34"/>
      <c r="Q44" s="34"/>
      <c r="R44" s="34"/>
      <c r="S44" s="34"/>
      <c r="T44" s="34"/>
      <c r="U44" s="213"/>
      <c r="V44" s="213"/>
      <c r="W44" s="213"/>
      <c r="X44" s="213"/>
      <c r="AB44" s="213" t="str">
        <f>'[1]WM-ZHE'!K86</f>
        <v>Земляной вал, 9</v>
      </c>
      <c r="AC44" s="213"/>
      <c r="AD44" s="213"/>
      <c r="AE44" s="433"/>
      <c r="AF44" s="34"/>
      <c r="AG44" s="431"/>
      <c r="BL44" s="1011"/>
      <c r="BM44" s="1010"/>
      <c r="CR44" s="1011"/>
      <c r="CS44" s="1010"/>
    </row>
    <row r="45" spans="1:126" ht="14.1" customHeight="1" x14ac:dyDescent="0.2">
      <c r="A45" s="116" t="s">
        <v>27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34"/>
      <c r="Q45" s="34"/>
      <c r="R45" s="34"/>
      <c r="S45" s="34"/>
      <c r="T45" s="34"/>
      <c r="U45" s="213"/>
      <c r="V45" s="213"/>
      <c r="W45" s="213"/>
      <c r="X45" s="213"/>
      <c r="AB45" s="213" t="str">
        <f>'[1]WM-ZHE'!K87</f>
        <v>Бизнес-центр "СИТИДЕЛ", 10 этаж</v>
      </c>
      <c r="AC45" s="213"/>
      <c r="AD45" s="213"/>
      <c r="AE45" s="433"/>
      <c r="AF45" s="34"/>
      <c r="BL45" s="1011"/>
      <c r="CR45" s="1011"/>
    </row>
    <row r="46" spans="1:126" ht="14.1" customHeight="1" x14ac:dyDescent="0.2">
      <c r="A46" s="384"/>
      <c r="B46" s="384"/>
      <c r="C46" s="384"/>
      <c r="D46" s="384"/>
      <c r="E46" s="384"/>
      <c r="F46" s="113"/>
      <c r="G46" s="34"/>
      <c r="H46" s="34"/>
      <c r="I46" s="113"/>
      <c r="J46" s="34"/>
      <c r="K46" s="34"/>
      <c r="L46" s="113"/>
      <c r="M46" s="34"/>
      <c r="N46" s="34"/>
      <c r="O46" s="113"/>
      <c r="P46" s="34"/>
      <c r="Q46" s="34"/>
      <c r="R46" s="34"/>
      <c r="S46" s="34"/>
      <c r="T46" s="34"/>
      <c r="U46" s="213"/>
      <c r="V46" s="213"/>
      <c r="W46" s="213"/>
      <c r="X46" s="213"/>
      <c r="AB46" s="213" t="str">
        <f>'[1]WM-ZHE'!K88</f>
        <v>тел.     +7(495) 995-77-55</v>
      </c>
      <c r="AC46" s="213"/>
      <c r="AD46" s="213"/>
      <c r="AE46" s="433"/>
      <c r="AF46" s="34"/>
      <c r="BL46" s="1011"/>
      <c r="CR46" s="1011"/>
    </row>
    <row r="47" spans="1:126" ht="14.1" customHeight="1" x14ac:dyDescent="0.2">
      <c r="AB47" s="213" t="str">
        <f>'[1]WM-ZHE'!K89</f>
        <v>факс   +7(495) 995 77 75</v>
      </c>
    </row>
    <row r="49" spans="6:6" x14ac:dyDescent="0.2">
      <c r="F49" s="436"/>
    </row>
  </sheetData>
  <sheetProtection formatCells="0" formatColumns="0" formatRows="0"/>
  <mergeCells count="48">
    <mergeCell ref="BB8:BD8"/>
    <mergeCell ref="BE8:BG8"/>
    <mergeCell ref="BH8:BJ8"/>
    <mergeCell ref="A42:X42"/>
    <mergeCell ref="AJ8:AL8"/>
    <mergeCell ref="AM8:AO8"/>
    <mergeCell ref="AP8:AR8"/>
    <mergeCell ref="AS8:AU8"/>
    <mergeCell ref="AV8:AX8"/>
    <mergeCell ref="AY8:BA8"/>
    <mergeCell ref="Q8:S8"/>
    <mergeCell ref="T8:V8"/>
    <mergeCell ref="W8:Y8"/>
    <mergeCell ref="Z8:AB8"/>
    <mergeCell ref="AC8:AE8"/>
    <mergeCell ref="AG8:AI8"/>
    <mergeCell ref="N8:P8"/>
    <mergeCell ref="AC7:AD7"/>
    <mergeCell ref="A1:AE1"/>
    <mergeCell ref="A2:AE2"/>
    <mergeCell ref="A3:AE3"/>
    <mergeCell ref="A4:AE4"/>
    <mergeCell ref="A5:AE5"/>
    <mergeCell ref="A8:A9"/>
    <mergeCell ref="B8:D8"/>
    <mergeCell ref="E8:G8"/>
    <mergeCell ref="H8:J8"/>
    <mergeCell ref="K8:M8"/>
    <mergeCell ref="BM8:BO8"/>
    <mergeCell ref="BP8:BR8"/>
    <mergeCell ref="BS8:BU8"/>
    <mergeCell ref="BV8:BX8"/>
    <mergeCell ref="BY8:CA8"/>
    <mergeCell ref="CB8:CD8"/>
    <mergeCell ref="CE8:CG8"/>
    <mergeCell ref="CH8:CJ8"/>
    <mergeCell ref="CK8:CM8"/>
    <mergeCell ref="CN8:CP8"/>
    <mergeCell ref="CS8:CU8"/>
    <mergeCell ref="CV8:CX8"/>
    <mergeCell ref="CY8:DA8"/>
    <mergeCell ref="DB8:DD8"/>
    <mergeCell ref="DE8:DG8"/>
    <mergeCell ref="DH8:DJ8"/>
    <mergeCell ref="DK8:DM8"/>
    <mergeCell ref="DN8:DP8"/>
    <mergeCell ref="DQ8:DS8"/>
    <mergeCell ref="DT8:DV8"/>
  </mergeCells>
  <printOptions horizontalCentered="1"/>
  <pageMargins left="0.2" right="0.21" top="0.55118110236220474" bottom="0.62992125984251968" header="0.43" footer="0.51181102362204722"/>
  <pageSetup paperSize="9" scale="53" orientation="landscape" r:id="rId1"/>
  <headerFooter alignWithMargins="0"/>
  <rowBreaks count="1" manualBreakCount="1">
    <brk id="8" max="30" man="1"/>
  </rowBreaks>
  <colBreaks count="1" manualBreakCount="1">
    <brk id="3" max="4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selection activeCell="K15" sqref="K15"/>
    </sheetView>
  </sheetViews>
  <sheetFormatPr defaultRowHeight="12.75" x14ac:dyDescent="0.2"/>
  <cols>
    <col min="1" max="1" width="20.7109375" style="798" customWidth="1"/>
    <col min="2" max="2" width="30.5703125" style="798" customWidth="1"/>
    <col min="3" max="3" width="11.7109375" style="798" customWidth="1"/>
    <col min="4" max="5" width="12.5703125" style="798" customWidth="1"/>
    <col min="6" max="6" width="11" style="798" customWidth="1"/>
    <col min="7" max="8" width="14.7109375" style="798" customWidth="1"/>
    <col min="9" max="9" width="14.7109375" style="798" hidden="1" customWidth="1"/>
    <col min="10" max="10" width="12.85546875" style="798" customWidth="1"/>
    <col min="11" max="256" width="9.140625" style="798"/>
    <col min="257" max="257" width="20.7109375" style="798" customWidth="1"/>
    <col min="258" max="258" width="30.5703125" style="798" customWidth="1"/>
    <col min="259" max="259" width="11.7109375" style="798" customWidth="1"/>
    <col min="260" max="261" width="12.5703125" style="798" customWidth="1"/>
    <col min="262" max="262" width="11" style="798" customWidth="1"/>
    <col min="263" max="264" width="14.7109375" style="798" customWidth="1"/>
    <col min="265" max="265" width="0" style="798" hidden="1" customWidth="1"/>
    <col min="266" max="266" width="12.85546875" style="798" customWidth="1"/>
    <col min="267" max="512" width="9.140625" style="798"/>
    <col min="513" max="513" width="20.7109375" style="798" customWidth="1"/>
    <col min="514" max="514" width="30.5703125" style="798" customWidth="1"/>
    <col min="515" max="515" width="11.7109375" style="798" customWidth="1"/>
    <col min="516" max="517" width="12.5703125" style="798" customWidth="1"/>
    <col min="518" max="518" width="11" style="798" customWidth="1"/>
    <col min="519" max="520" width="14.7109375" style="798" customWidth="1"/>
    <col min="521" max="521" width="0" style="798" hidden="1" customWidth="1"/>
    <col min="522" max="522" width="12.85546875" style="798" customWidth="1"/>
    <col min="523" max="768" width="9.140625" style="798"/>
    <col min="769" max="769" width="20.7109375" style="798" customWidth="1"/>
    <col min="770" max="770" width="30.5703125" style="798" customWidth="1"/>
    <col min="771" max="771" width="11.7109375" style="798" customWidth="1"/>
    <col min="772" max="773" width="12.5703125" style="798" customWidth="1"/>
    <col min="774" max="774" width="11" style="798" customWidth="1"/>
    <col min="775" max="776" width="14.7109375" style="798" customWidth="1"/>
    <col min="777" max="777" width="0" style="798" hidden="1" customWidth="1"/>
    <col min="778" max="778" width="12.85546875" style="798" customWidth="1"/>
    <col min="779" max="1024" width="9.140625" style="798"/>
    <col min="1025" max="1025" width="20.7109375" style="798" customWidth="1"/>
    <col min="1026" max="1026" width="30.5703125" style="798" customWidth="1"/>
    <col min="1027" max="1027" width="11.7109375" style="798" customWidth="1"/>
    <col min="1028" max="1029" width="12.5703125" style="798" customWidth="1"/>
    <col min="1030" max="1030" width="11" style="798" customWidth="1"/>
    <col min="1031" max="1032" width="14.7109375" style="798" customWidth="1"/>
    <col min="1033" max="1033" width="0" style="798" hidden="1" customWidth="1"/>
    <col min="1034" max="1034" width="12.85546875" style="798" customWidth="1"/>
    <col min="1035" max="1280" width="9.140625" style="798"/>
    <col min="1281" max="1281" width="20.7109375" style="798" customWidth="1"/>
    <col min="1282" max="1282" width="30.5703125" style="798" customWidth="1"/>
    <col min="1283" max="1283" width="11.7109375" style="798" customWidth="1"/>
    <col min="1284" max="1285" width="12.5703125" style="798" customWidth="1"/>
    <col min="1286" max="1286" width="11" style="798" customWidth="1"/>
    <col min="1287" max="1288" width="14.7109375" style="798" customWidth="1"/>
    <col min="1289" max="1289" width="0" style="798" hidden="1" customWidth="1"/>
    <col min="1290" max="1290" width="12.85546875" style="798" customWidth="1"/>
    <col min="1291" max="1536" width="9.140625" style="798"/>
    <col min="1537" max="1537" width="20.7109375" style="798" customWidth="1"/>
    <col min="1538" max="1538" width="30.5703125" style="798" customWidth="1"/>
    <col min="1539" max="1539" width="11.7109375" style="798" customWidth="1"/>
    <col min="1540" max="1541" width="12.5703125" style="798" customWidth="1"/>
    <col min="1542" max="1542" width="11" style="798" customWidth="1"/>
    <col min="1543" max="1544" width="14.7109375" style="798" customWidth="1"/>
    <col min="1545" max="1545" width="0" style="798" hidden="1" customWidth="1"/>
    <col min="1546" max="1546" width="12.85546875" style="798" customWidth="1"/>
    <col min="1547" max="1792" width="9.140625" style="798"/>
    <col min="1793" max="1793" width="20.7109375" style="798" customWidth="1"/>
    <col min="1794" max="1794" width="30.5703125" style="798" customWidth="1"/>
    <col min="1795" max="1795" width="11.7109375" style="798" customWidth="1"/>
    <col min="1796" max="1797" width="12.5703125" style="798" customWidth="1"/>
    <col min="1798" max="1798" width="11" style="798" customWidth="1"/>
    <col min="1799" max="1800" width="14.7109375" style="798" customWidth="1"/>
    <col min="1801" max="1801" width="0" style="798" hidden="1" customWidth="1"/>
    <col min="1802" max="1802" width="12.85546875" style="798" customWidth="1"/>
    <col min="1803" max="2048" width="9.140625" style="798"/>
    <col min="2049" max="2049" width="20.7109375" style="798" customWidth="1"/>
    <col min="2050" max="2050" width="30.5703125" style="798" customWidth="1"/>
    <col min="2051" max="2051" width="11.7109375" style="798" customWidth="1"/>
    <col min="2052" max="2053" width="12.5703125" style="798" customWidth="1"/>
    <col min="2054" max="2054" width="11" style="798" customWidth="1"/>
    <col min="2055" max="2056" width="14.7109375" style="798" customWidth="1"/>
    <col min="2057" max="2057" width="0" style="798" hidden="1" customWidth="1"/>
    <col min="2058" max="2058" width="12.85546875" style="798" customWidth="1"/>
    <col min="2059" max="2304" width="9.140625" style="798"/>
    <col min="2305" max="2305" width="20.7109375" style="798" customWidth="1"/>
    <col min="2306" max="2306" width="30.5703125" style="798" customWidth="1"/>
    <col min="2307" max="2307" width="11.7109375" style="798" customWidth="1"/>
    <col min="2308" max="2309" width="12.5703125" style="798" customWidth="1"/>
    <col min="2310" max="2310" width="11" style="798" customWidth="1"/>
    <col min="2311" max="2312" width="14.7109375" style="798" customWidth="1"/>
    <col min="2313" max="2313" width="0" style="798" hidden="1" customWidth="1"/>
    <col min="2314" max="2314" width="12.85546875" style="798" customWidth="1"/>
    <col min="2315" max="2560" width="9.140625" style="798"/>
    <col min="2561" max="2561" width="20.7109375" style="798" customWidth="1"/>
    <col min="2562" max="2562" width="30.5703125" style="798" customWidth="1"/>
    <col min="2563" max="2563" width="11.7109375" style="798" customWidth="1"/>
    <col min="2564" max="2565" width="12.5703125" style="798" customWidth="1"/>
    <col min="2566" max="2566" width="11" style="798" customWidth="1"/>
    <col min="2567" max="2568" width="14.7109375" style="798" customWidth="1"/>
    <col min="2569" max="2569" width="0" style="798" hidden="1" customWidth="1"/>
    <col min="2570" max="2570" width="12.85546875" style="798" customWidth="1"/>
    <col min="2571" max="2816" width="9.140625" style="798"/>
    <col min="2817" max="2817" width="20.7109375" style="798" customWidth="1"/>
    <col min="2818" max="2818" width="30.5703125" style="798" customWidth="1"/>
    <col min="2819" max="2819" width="11.7109375" style="798" customWidth="1"/>
    <col min="2820" max="2821" width="12.5703125" style="798" customWidth="1"/>
    <col min="2822" max="2822" width="11" style="798" customWidth="1"/>
    <col min="2823" max="2824" width="14.7109375" style="798" customWidth="1"/>
    <col min="2825" max="2825" width="0" style="798" hidden="1" customWidth="1"/>
    <col min="2826" max="2826" width="12.85546875" style="798" customWidth="1"/>
    <col min="2827" max="3072" width="9.140625" style="798"/>
    <col min="3073" max="3073" width="20.7109375" style="798" customWidth="1"/>
    <col min="3074" max="3074" width="30.5703125" style="798" customWidth="1"/>
    <col min="3075" max="3075" width="11.7109375" style="798" customWidth="1"/>
    <col min="3076" max="3077" width="12.5703125" style="798" customWidth="1"/>
    <col min="3078" max="3078" width="11" style="798" customWidth="1"/>
    <col min="3079" max="3080" width="14.7109375" style="798" customWidth="1"/>
    <col min="3081" max="3081" width="0" style="798" hidden="1" customWidth="1"/>
    <col min="3082" max="3082" width="12.85546875" style="798" customWidth="1"/>
    <col min="3083" max="3328" width="9.140625" style="798"/>
    <col min="3329" max="3329" width="20.7109375" style="798" customWidth="1"/>
    <col min="3330" max="3330" width="30.5703125" style="798" customWidth="1"/>
    <col min="3331" max="3331" width="11.7109375" style="798" customWidth="1"/>
    <col min="3332" max="3333" width="12.5703125" style="798" customWidth="1"/>
    <col min="3334" max="3334" width="11" style="798" customWidth="1"/>
    <col min="3335" max="3336" width="14.7109375" style="798" customWidth="1"/>
    <col min="3337" max="3337" width="0" style="798" hidden="1" customWidth="1"/>
    <col min="3338" max="3338" width="12.85546875" style="798" customWidth="1"/>
    <col min="3339" max="3584" width="9.140625" style="798"/>
    <col min="3585" max="3585" width="20.7109375" style="798" customWidth="1"/>
    <col min="3586" max="3586" width="30.5703125" style="798" customWidth="1"/>
    <col min="3587" max="3587" width="11.7109375" style="798" customWidth="1"/>
    <col min="3588" max="3589" width="12.5703125" style="798" customWidth="1"/>
    <col min="3590" max="3590" width="11" style="798" customWidth="1"/>
    <col min="3591" max="3592" width="14.7109375" style="798" customWidth="1"/>
    <col min="3593" max="3593" width="0" style="798" hidden="1" customWidth="1"/>
    <col min="3594" max="3594" width="12.85546875" style="798" customWidth="1"/>
    <col min="3595" max="3840" width="9.140625" style="798"/>
    <col min="3841" max="3841" width="20.7109375" style="798" customWidth="1"/>
    <col min="3842" max="3842" width="30.5703125" style="798" customWidth="1"/>
    <col min="3843" max="3843" width="11.7109375" style="798" customWidth="1"/>
    <col min="3844" max="3845" width="12.5703125" style="798" customWidth="1"/>
    <col min="3846" max="3846" width="11" style="798" customWidth="1"/>
    <col min="3847" max="3848" width="14.7109375" style="798" customWidth="1"/>
    <col min="3849" max="3849" width="0" style="798" hidden="1" customWidth="1"/>
    <col min="3850" max="3850" width="12.85546875" style="798" customWidth="1"/>
    <col min="3851" max="4096" width="9.140625" style="798"/>
    <col min="4097" max="4097" width="20.7109375" style="798" customWidth="1"/>
    <col min="4098" max="4098" width="30.5703125" style="798" customWidth="1"/>
    <col min="4099" max="4099" width="11.7109375" style="798" customWidth="1"/>
    <col min="4100" max="4101" width="12.5703125" style="798" customWidth="1"/>
    <col min="4102" max="4102" width="11" style="798" customWidth="1"/>
    <col min="4103" max="4104" width="14.7109375" style="798" customWidth="1"/>
    <col min="4105" max="4105" width="0" style="798" hidden="1" customWidth="1"/>
    <col min="4106" max="4106" width="12.85546875" style="798" customWidth="1"/>
    <col min="4107" max="4352" width="9.140625" style="798"/>
    <col min="4353" max="4353" width="20.7109375" style="798" customWidth="1"/>
    <col min="4354" max="4354" width="30.5703125" style="798" customWidth="1"/>
    <col min="4355" max="4355" width="11.7109375" style="798" customWidth="1"/>
    <col min="4356" max="4357" width="12.5703125" style="798" customWidth="1"/>
    <col min="4358" max="4358" width="11" style="798" customWidth="1"/>
    <col min="4359" max="4360" width="14.7109375" style="798" customWidth="1"/>
    <col min="4361" max="4361" width="0" style="798" hidden="1" customWidth="1"/>
    <col min="4362" max="4362" width="12.85546875" style="798" customWidth="1"/>
    <col min="4363" max="4608" width="9.140625" style="798"/>
    <col min="4609" max="4609" width="20.7109375" style="798" customWidth="1"/>
    <col min="4610" max="4610" width="30.5703125" style="798" customWidth="1"/>
    <col min="4611" max="4611" width="11.7109375" style="798" customWidth="1"/>
    <col min="4612" max="4613" width="12.5703125" style="798" customWidth="1"/>
    <col min="4614" max="4614" width="11" style="798" customWidth="1"/>
    <col min="4615" max="4616" width="14.7109375" style="798" customWidth="1"/>
    <col min="4617" max="4617" width="0" style="798" hidden="1" customWidth="1"/>
    <col min="4618" max="4618" width="12.85546875" style="798" customWidth="1"/>
    <col min="4619" max="4864" width="9.140625" style="798"/>
    <col min="4865" max="4865" width="20.7109375" style="798" customWidth="1"/>
    <col min="4866" max="4866" width="30.5703125" style="798" customWidth="1"/>
    <col min="4867" max="4867" width="11.7109375" style="798" customWidth="1"/>
    <col min="4868" max="4869" width="12.5703125" style="798" customWidth="1"/>
    <col min="4870" max="4870" width="11" style="798" customWidth="1"/>
    <col min="4871" max="4872" width="14.7109375" style="798" customWidth="1"/>
    <col min="4873" max="4873" width="0" style="798" hidden="1" customWidth="1"/>
    <col min="4874" max="4874" width="12.85546875" style="798" customWidth="1"/>
    <col min="4875" max="5120" width="9.140625" style="798"/>
    <col min="5121" max="5121" width="20.7109375" style="798" customWidth="1"/>
    <col min="5122" max="5122" width="30.5703125" style="798" customWidth="1"/>
    <col min="5123" max="5123" width="11.7109375" style="798" customWidth="1"/>
    <col min="5124" max="5125" width="12.5703125" style="798" customWidth="1"/>
    <col min="5126" max="5126" width="11" style="798" customWidth="1"/>
    <col min="5127" max="5128" width="14.7109375" style="798" customWidth="1"/>
    <col min="5129" max="5129" width="0" style="798" hidden="1" customWidth="1"/>
    <col min="5130" max="5130" width="12.85546875" style="798" customWidth="1"/>
    <col min="5131" max="5376" width="9.140625" style="798"/>
    <col min="5377" max="5377" width="20.7109375" style="798" customWidth="1"/>
    <col min="5378" max="5378" width="30.5703125" style="798" customWidth="1"/>
    <col min="5379" max="5379" width="11.7109375" style="798" customWidth="1"/>
    <col min="5380" max="5381" width="12.5703125" style="798" customWidth="1"/>
    <col min="5382" max="5382" width="11" style="798" customWidth="1"/>
    <col min="5383" max="5384" width="14.7109375" style="798" customWidth="1"/>
    <col min="5385" max="5385" width="0" style="798" hidden="1" customWidth="1"/>
    <col min="5386" max="5386" width="12.85546875" style="798" customWidth="1"/>
    <col min="5387" max="5632" width="9.140625" style="798"/>
    <col min="5633" max="5633" width="20.7109375" style="798" customWidth="1"/>
    <col min="5634" max="5634" width="30.5703125" style="798" customWidth="1"/>
    <col min="5635" max="5635" width="11.7109375" style="798" customWidth="1"/>
    <col min="5636" max="5637" width="12.5703125" style="798" customWidth="1"/>
    <col min="5638" max="5638" width="11" style="798" customWidth="1"/>
    <col min="5639" max="5640" width="14.7109375" style="798" customWidth="1"/>
    <col min="5641" max="5641" width="0" style="798" hidden="1" customWidth="1"/>
    <col min="5642" max="5642" width="12.85546875" style="798" customWidth="1"/>
    <col min="5643" max="5888" width="9.140625" style="798"/>
    <col min="5889" max="5889" width="20.7109375" style="798" customWidth="1"/>
    <col min="5890" max="5890" width="30.5703125" style="798" customWidth="1"/>
    <col min="5891" max="5891" width="11.7109375" style="798" customWidth="1"/>
    <col min="5892" max="5893" width="12.5703125" style="798" customWidth="1"/>
    <col min="5894" max="5894" width="11" style="798" customWidth="1"/>
    <col min="5895" max="5896" width="14.7109375" style="798" customWidth="1"/>
    <col min="5897" max="5897" width="0" style="798" hidden="1" customWidth="1"/>
    <col min="5898" max="5898" width="12.85546875" style="798" customWidth="1"/>
    <col min="5899" max="6144" width="9.140625" style="798"/>
    <col min="6145" max="6145" width="20.7109375" style="798" customWidth="1"/>
    <col min="6146" max="6146" width="30.5703125" style="798" customWidth="1"/>
    <col min="6147" max="6147" width="11.7109375" style="798" customWidth="1"/>
    <col min="6148" max="6149" width="12.5703125" style="798" customWidth="1"/>
    <col min="6150" max="6150" width="11" style="798" customWidth="1"/>
    <col min="6151" max="6152" width="14.7109375" style="798" customWidth="1"/>
    <col min="6153" max="6153" width="0" style="798" hidden="1" customWidth="1"/>
    <col min="6154" max="6154" width="12.85546875" style="798" customWidth="1"/>
    <col min="6155" max="6400" width="9.140625" style="798"/>
    <col min="6401" max="6401" width="20.7109375" style="798" customWidth="1"/>
    <col min="6402" max="6402" width="30.5703125" style="798" customWidth="1"/>
    <col min="6403" max="6403" width="11.7109375" style="798" customWidth="1"/>
    <col min="6404" max="6405" width="12.5703125" style="798" customWidth="1"/>
    <col min="6406" max="6406" width="11" style="798" customWidth="1"/>
    <col min="6407" max="6408" width="14.7109375" style="798" customWidth="1"/>
    <col min="6409" max="6409" width="0" style="798" hidden="1" customWidth="1"/>
    <col min="6410" max="6410" width="12.85546875" style="798" customWidth="1"/>
    <col min="6411" max="6656" width="9.140625" style="798"/>
    <col min="6657" max="6657" width="20.7109375" style="798" customWidth="1"/>
    <col min="6658" max="6658" width="30.5703125" style="798" customWidth="1"/>
    <col min="6659" max="6659" width="11.7109375" style="798" customWidth="1"/>
    <col min="6660" max="6661" width="12.5703125" style="798" customWidth="1"/>
    <col min="6662" max="6662" width="11" style="798" customWidth="1"/>
    <col min="6663" max="6664" width="14.7109375" style="798" customWidth="1"/>
    <col min="6665" max="6665" width="0" style="798" hidden="1" customWidth="1"/>
    <col min="6666" max="6666" width="12.85546875" style="798" customWidth="1"/>
    <col min="6667" max="6912" width="9.140625" style="798"/>
    <col min="6913" max="6913" width="20.7109375" style="798" customWidth="1"/>
    <col min="6914" max="6914" width="30.5703125" style="798" customWidth="1"/>
    <col min="6915" max="6915" width="11.7109375" style="798" customWidth="1"/>
    <col min="6916" max="6917" width="12.5703125" style="798" customWidth="1"/>
    <col min="6918" max="6918" width="11" style="798" customWidth="1"/>
    <col min="6919" max="6920" width="14.7109375" style="798" customWidth="1"/>
    <col min="6921" max="6921" width="0" style="798" hidden="1" customWidth="1"/>
    <col min="6922" max="6922" width="12.85546875" style="798" customWidth="1"/>
    <col min="6923" max="7168" width="9.140625" style="798"/>
    <col min="7169" max="7169" width="20.7109375" style="798" customWidth="1"/>
    <col min="7170" max="7170" width="30.5703125" style="798" customWidth="1"/>
    <col min="7171" max="7171" width="11.7109375" style="798" customWidth="1"/>
    <col min="7172" max="7173" width="12.5703125" style="798" customWidth="1"/>
    <col min="7174" max="7174" width="11" style="798" customWidth="1"/>
    <col min="7175" max="7176" width="14.7109375" style="798" customWidth="1"/>
    <col min="7177" max="7177" width="0" style="798" hidden="1" customWidth="1"/>
    <col min="7178" max="7178" width="12.85546875" style="798" customWidth="1"/>
    <col min="7179" max="7424" width="9.140625" style="798"/>
    <col min="7425" max="7425" width="20.7109375" style="798" customWidth="1"/>
    <col min="7426" max="7426" width="30.5703125" style="798" customWidth="1"/>
    <col min="7427" max="7427" width="11.7109375" style="798" customWidth="1"/>
    <col min="7428" max="7429" width="12.5703125" style="798" customWidth="1"/>
    <col min="7430" max="7430" width="11" style="798" customWidth="1"/>
    <col min="7431" max="7432" width="14.7109375" style="798" customWidth="1"/>
    <col min="7433" max="7433" width="0" style="798" hidden="1" customWidth="1"/>
    <col min="7434" max="7434" width="12.85546875" style="798" customWidth="1"/>
    <col min="7435" max="7680" width="9.140625" style="798"/>
    <col min="7681" max="7681" width="20.7109375" style="798" customWidth="1"/>
    <col min="7682" max="7682" width="30.5703125" style="798" customWidth="1"/>
    <col min="7683" max="7683" width="11.7109375" style="798" customWidth="1"/>
    <col min="7684" max="7685" width="12.5703125" style="798" customWidth="1"/>
    <col min="7686" max="7686" width="11" style="798" customWidth="1"/>
    <col min="7687" max="7688" width="14.7109375" style="798" customWidth="1"/>
    <col min="7689" max="7689" width="0" style="798" hidden="1" customWidth="1"/>
    <col min="7690" max="7690" width="12.85546875" style="798" customWidth="1"/>
    <col min="7691" max="7936" width="9.140625" style="798"/>
    <col min="7937" max="7937" width="20.7109375" style="798" customWidth="1"/>
    <col min="7938" max="7938" width="30.5703125" style="798" customWidth="1"/>
    <col min="7939" max="7939" width="11.7109375" style="798" customWidth="1"/>
    <col min="7940" max="7941" width="12.5703125" style="798" customWidth="1"/>
    <col min="7942" max="7942" width="11" style="798" customWidth="1"/>
    <col min="7943" max="7944" width="14.7109375" style="798" customWidth="1"/>
    <col min="7945" max="7945" width="0" style="798" hidden="1" customWidth="1"/>
    <col min="7946" max="7946" width="12.85546875" style="798" customWidth="1"/>
    <col min="7947" max="8192" width="9.140625" style="798"/>
    <col min="8193" max="8193" width="20.7109375" style="798" customWidth="1"/>
    <col min="8194" max="8194" width="30.5703125" style="798" customWidth="1"/>
    <col min="8195" max="8195" width="11.7109375" style="798" customWidth="1"/>
    <col min="8196" max="8197" width="12.5703125" style="798" customWidth="1"/>
    <col min="8198" max="8198" width="11" style="798" customWidth="1"/>
    <col min="8199" max="8200" width="14.7109375" style="798" customWidth="1"/>
    <col min="8201" max="8201" width="0" style="798" hidden="1" customWidth="1"/>
    <col min="8202" max="8202" width="12.85546875" style="798" customWidth="1"/>
    <col min="8203" max="8448" width="9.140625" style="798"/>
    <col min="8449" max="8449" width="20.7109375" style="798" customWidth="1"/>
    <col min="8450" max="8450" width="30.5703125" style="798" customWidth="1"/>
    <col min="8451" max="8451" width="11.7109375" style="798" customWidth="1"/>
    <col min="8452" max="8453" width="12.5703125" style="798" customWidth="1"/>
    <col min="8454" max="8454" width="11" style="798" customWidth="1"/>
    <col min="8455" max="8456" width="14.7109375" style="798" customWidth="1"/>
    <col min="8457" max="8457" width="0" style="798" hidden="1" customWidth="1"/>
    <col min="8458" max="8458" width="12.85546875" style="798" customWidth="1"/>
    <col min="8459" max="8704" width="9.140625" style="798"/>
    <col min="8705" max="8705" width="20.7109375" style="798" customWidth="1"/>
    <col min="8706" max="8706" width="30.5703125" style="798" customWidth="1"/>
    <col min="8707" max="8707" width="11.7109375" style="798" customWidth="1"/>
    <col min="8708" max="8709" width="12.5703125" style="798" customWidth="1"/>
    <col min="8710" max="8710" width="11" style="798" customWidth="1"/>
    <col min="8711" max="8712" width="14.7109375" style="798" customWidth="1"/>
    <col min="8713" max="8713" width="0" style="798" hidden="1" customWidth="1"/>
    <col min="8714" max="8714" width="12.85546875" style="798" customWidth="1"/>
    <col min="8715" max="8960" width="9.140625" style="798"/>
    <col min="8961" max="8961" width="20.7109375" style="798" customWidth="1"/>
    <col min="8962" max="8962" width="30.5703125" style="798" customWidth="1"/>
    <col min="8963" max="8963" width="11.7109375" style="798" customWidth="1"/>
    <col min="8964" max="8965" width="12.5703125" style="798" customWidth="1"/>
    <col min="8966" max="8966" width="11" style="798" customWidth="1"/>
    <col min="8967" max="8968" width="14.7109375" style="798" customWidth="1"/>
    <col min="8969" max="8969" width="0" style="798" hidden="1" customWidth="1"/>
    <col min="8970" max="8970" width="12.85546875" style="798" customWidth="1"/>
    <col min="8971" max="9216" width="9.140625" style="798"/>
    <col min="9217" max="9217" width="20.7109375" style="798" customWidth="1"/>
    <col min="9218" max="9218" width="30.5703125" style="798" customWidth="1"/>
    <col min="9219" max="9219" width="11.7109375" style="798" customWidth="1"/>
    <col min="9220" max="9221" width="12.5703125" style="798" customWidth="1"/>
    <col min="9222" max="9222" width="11" style="798" customWidth="1"/>
    <col min="9223" max="9224" width="14.7109375" style="798" customWidth="1"/>
    <col min="9225" max="9225" width="0" style="798" hidden="1" customWidth="1"/>
    <col min="9226" max="9226" width="12.85546875" style="798" customWidth="1"/>
    <col min="9227" max="9472" width="9.140625" style="798"/>
    <col min="9473" max="9473" width="20.7109375" style="798" customWidth="1"/>
    <col min="9474" max="9474" width="30.5703125" style="798" customWidth="1"/>
    <col min="9475" max="9475" width="11.7109375" style="798" customWidth="1"/>
    <col min="9476" max="9477" width="12.5703125" style="798" customWidth="1"/>
    <col min="9478" max="9478" width="11" style="798" customWidth="1"/>
    <col min="9479" max="9480" width="14.7109375" style="798" customWidth="1"/>
    <col min="9481" max="9481" width="0" style="798" hidden="1" customWidth="1"/>
    <col min="9482" max="9482" width="12.85546875" style="798" customWidth="1"/>
    <col min="9483" max="9728" width="9.140625" style="798"/>
    <col min="9729" max="9729" width="20.7109375" style="798" customWidth="1"/>
    <col min="9730" max="9730" width="30.5703125" style="798" customWidth="1"/>
    <col min="9731" max="9731" width="11.7109375" style="798" customWidth="1"/>
    <col min="9732" max="9733" width="12.5703125" style="798" customWidth="1"/>
    <col min="9734" max="9734" width="11" style="798" customWidth="1"/>
    <col min="9735" max="9736" width="14.7109375" style="798" customWidth="1"/>
    <col min="9737" max="9737" width="0" style="798" hidden="1" customWidth="1"/>
    <col min="9738" max="9738" width="12.85546875" style="798" customWidth="1"/>
    <col min="9739" max="9984" width="9.140625" style="798"/>
    <col min="9985" max="9985" width="20.7109375" style="798" customWidth="1"/>
    <col min="9986" max="9986" width="30.5703125" style="798" customWidth="1"/>
    <col min="9987" max="9987" width="11.7109375" style="798" customWidth="1"/>
    <col min="9988" max="9989" width="12.5703125" style="798" customWidth="1"/>
    <col min="9990" max="9990" width="11" style="798" customWidth="1"/>
    <col min="9991" max="9992" width="14.7109375" style="798" customWidth="1"/>
    <col min="9993" max="9993" width="0" style="798" hidden="1" customWidth="1"/>
    <col min="9994" max="9994" width="12.85546875" style="798" customWidth="1"/>
    <col min="9995" max="10240" width="9.140625" style="798"/>
    <col min="10241" max="10241" width="20.7109375" style="798" customWidth="1"/>
    <col min="10242" max="10242" width="30.5703125" style="798" customWidth="1"/>
    <col min="10243" max="10243" width="11.7109375" style="798" customWidth="1"/>
    <col min="10244" max="10245" width="12.5703125" style="798" customWidth="1"/>
    <col min="10246" max="10246" width="11" style="798" customWidth="1"/>
    <col min="10247" max="10248" width="14.7109375" style="798" customWidth="1"/>
    <col min="10249" max="10249" width="0" style="798" hidden="1" customWidth="1"/>
    <col min="10250" max="10250" width="12.85546875" style="798" customWidth="1"/>
    <col min="10251" max="10496" width="9.140625" style="798"/>
    <col min="10497" max="10497" width="20.7109375" style="798" customWidth="1"/>
    <col min="10498" max="10498" width="30.5703125" style="798" customWidth="1"/>
    <col min="10499" max="10499" width="11.7109375" style="798" customWidth="1"/>
    <col min="10500" max="10501" width="12.5703125" style="798" customWidth="1"/>
    <col min="10502" max="10502" width="11" style="798" customWidth="1"/>
    <col min="10503" max="10504" width="14.7109375" style="798" customWidth="1"/>
    <col min="10505" max="10505" width="0" style="798" hidden="1" customWidth="1"/>
    <col min="10506" max="10506" width="12.85546875" style="798" customWidth="1"/>
    <col min="10507" max="10752" width="9.140625" style="798"/>
    <col min="10753" max="10753" width="20.7109375" style="798" customWidth="1"/>
    <col min="10754" max="10754" width="30.5703125" style="798" customWidth="1"/>
    <col min="10755" max="10755" width="11.7109375" style="798" customWidth="1"/>
    <col min="10756" max="10757" width="12.5703125" style="798" customWidth="1"/>
    <col min="10758" max="10758" width="11" style="798" customWidth="1"/>
    <col min="10759" max="10760" width="14.7109375" style="798" customWidth="1"/>
    <col min="10761" max="10761" width="0" style="798" hidden="1" customWidth="1"/>
    <col min="10762" max="10762" width="12.85546875" style="798" customWidth="1"/>
    <col min="10763" max="11008" width="9.140625" style="798"/>
    <col min="11009" max="11009" width="20.7109375" style="798" customWidth="1"/>
    <col min="11010" max="11010" width="30.5703125" style="798" customWidth="1"/>
    <col min="11011" max="11011" width="11.7109375" style="798" customWidth="1"/>
    <col min="11012" max="11013" width="12.5703125" style="798" customWidth="1"/>
    <col min="11014" max="11014" width="11" style="798" customWidth="1"/>
    <col min="11015" max="11016" width="14.7109375" style="798" customWidth="1"/>
    <col min="11017" max="11017" width="0" style="798" hidden="1" customWidth="1"/>
    <col min="11018" max="11018" width="12.85546875" style="798" customWidth="1"/>
    <col min="11019" max="11264" width="9.140625" style="798"/>
    <col min="11265" max="11265" width="20.7109375" style="798" customWidth="1"/>
    <col min="11266" max="11266" width="30.5703125" style="798" customWidth="1"/>
    <col min="11267" max="11267" width="11.7109375" style="798" customWidth="1"/>
    <col min="11268" max="11269" width="12.5703125" style="798" customWidth="1"/>
    <col min="11270" max="11270" width="11" style="798" customWidth="1"/>
    <col min="11271" max="11272" width="14.7109375" style="798" customWidth="1"/>
    <col min="11273" max="11273" width="0" style="798" hidden="1" customWidth="1"/>
    <col min="11274" max="11274" width="12.85546875" style="798" customWidth="1"/>
    <col min="11275" max="11520" width="9.140625" style="798"/>
    <col min="11521" max="11521" width="20.7109375" style="798" customWidth="1"/>
    <col min="11522" max="11522" width="30.5703125" style="798" customWidth="1"/>
    <col min="11523" max="11523" width="11.7109375" style="798" customWidth="1"/>
    <col min="11524" max="11525" width="12.5703125" style="798" customWidth="1"/>
    <col min="11526" max="11526" width="11" style="798" customWidth="1"/>
    <col min="11527" max="11528" width="14.7109375" style="798" customWidth="1"/>
    <col min="11529" max="11529" width="0" style="798" hidden="1" customWidth="1"/>
    <col min="11530" max="11530" width="12.85546875" style="798" customWidth="1"/>
    <col min="11531" max="11776" width="9.140625" style="798"/>
    <col min="11777" max="11777" width="20.7109375" style="798" customWidth="1"/>
    <col min="11778" max="11778" width="30.5703125" style="798" customWidth="1"/>
    <col min="11779" max="11779" width="11.7109375" style="798" customWidth="1"/>
    <col min="11780" max="11781" width="12.5703125" style="798" customWidth="1"/>
    <col min="11782" max="11782" width="11" style="798" customWidth="1"/>
    <col min="11783" max="11784" width="14.7109375" style="798" customWidth="1"/>
    <col min="11785" max="11785" width="0" style="798" hidden="1" customWidth="1"/>
    <col min="11786" max="11786" width="12.85546875" style="798" customWidth="1"/>
    <col min="11787" max="12032" width="9.140625" style="798"/>
    <col min="12033" max="12033" width="20.7109375" style="798" customWidth="1"/>
    <col min="12034" max="12034" width="30.5703125" style="798" customWidth="1"/>
    <col min="12035" max="12035" width="11.7109375" style="798" customWidth="1"/>
    <col min="12036" max="12037" width="12.5703125" style="798" customWidth="1"/>
    <col min="12038" max="12038" width="11" style="798" customWidth="1"/>
    <col min="12039" max="12040" width="14.7109375" style="798" customWidth="1"/>
    <col min="12041" max="12041" width="0" style="798" hidden="1" customWidth="1"/>
    <col min="12042" max="12042" width="12.85546875" style="798" customWidth="1"/>
    <col min="12043" max="12288" width="9.140625" style="798"/>
    <col min="12289" max="12289" width="20.7109375" style="798" customWidth="1"/>
    <col min="12290" max="12290" width="30.5703125" style="798" customWidth="1"/>
    <col min="12291" max="12291" width="11.7109375" style="798" customWidth="1"/>
    <col min="12292" max="12293" width="12.5703125" style="798" customWidth="1"/>
    <col min="12294" max="12294" width="11" style="798" customWidth="1"/>
    <col min="12295" max="12296" width="14.7109375" style="798" customWidth="1"/>
    <col min="12297" max="12297" width="0" style="798" hidden="1" customWidth="1"/>
    <col min="12298" max="12298" width="12.85546875" style="798" customWidth="1"/>
    <col min="12299" max="12544" width="9.140625" style="798"/>
    <col min="12545" max="12545" width="20.7109375" style="798" customWidth="1"/>
    <col min="12546" max="12546" width="30.5703125" style="798" customWidth="1"/>
    <col min="12547" max="12547" width="11.7109375" style="798" customWidth="1"/>
    <col min="12548" max="12549" width="12.5703125" style="798" customWidth="1"/>
    <col min="12550" max="12550" width="11" style="798" customWidth="1"/>
    <col min="12551" max="12552" width="14.7109375" style="798" customWidth="1"/>
    <col min="12553" max="12553" width="0" style="798" hidden="1" customWidth="1"/>
    <col min="12554" max="12554" width="12.85546875" style="798" customWidth="1"/>
    <col min="12555" max="12800" width="9.140625" style="798"/>
    <col min="12801" max="12801" width="20.7109375" style="798" customWidth="1"/>
    <col min="12802" max="12802" width="30.5703125" style="798" customWidth="1"/>
    <col min="12803" max="12803" width="11.7109375" style="798" customWidth="1"/>
    <col min="12804" max="12805" width="12.5703125" style="798" customWidth="1"/>
    <col min="12806" max="12806" width="11" style="798" customWidth="1"/>
    <col min="12807" max="12808" width="14.7109375" style="798" customWidth="1"/>
    <col min="12809" max="12809" width="0" style="798" hidden="1" customWidth="1"/>
    <col min="12810" max="12810" width="12.85546875" style="798" customWidth="1"/>
    <col min="12811" max="13056" width="9.140625" style="798"/>
    <col min="13057" max="13057" width="20.7109375" style="798" customWidth="1"/>
    <col min="13058" max="13058" width="30.5703125" style="798" customWidth="1"/>
    <col min="13059" max="13059" width="11.7109375" style="798" customWidth="1"/>
    <col min="13060" max="13061" width="12.5703125" style="798" customWidth="1"/>
    <col min="13062" max="13062" width="11" style="798" customWidth="1"/>
    <col min="13063" max="13064" width="14.7109375" style="798" customWidth="1"/>
    <col min="13065" max="13065" width="0" style="798" hidden="1" customWidth="1"/>
    <col min="13066" max="13066" width="12.85546875" style="798" customWidth="1"/>
    <col min="13067" max="13312" width="9.140625" style="798"/>
    <col min="13313" max="13313" width="20.7109375" style="798" customWidth="1"/>
    <col min="13314" max="13314" width="30.5703125" style="798" customWidth="1"/>
    <col min="13315" max="13315" width="11.7109375" style="798" customWidth="1"/>
    <col min="13316" max="13317" width="12.5703125" style="798" customWidth="1"/>
    <col min="13318" max="13318" width="11" style="798" customWidth="1"/>
    <col min="13319" max="13320" width="14.7109375" style="798" customWidth="1"/>
    <col min="13321" max="13321" width="0" style="798" hidden="1" customWidth="1"/>
    <col min="13322" max="13322" width="12.85546875" style="798" customWidth="1"/>
    <col min="13323" max="13568" width="9.140625" style="798"/>
    <col min="13569" max="13569" width="20.7109375" style="798" customWidth="1"/>
    <col min="13570" max="13570" width="30.5703125" style="798" customWidth="1"/>
    <col min="13571" max="13571" width="11.7109375" style="798" customWidth="1"/>
    <col min="13572" max="13573" width="12.5703125" style="798" customWidth="1"/>
    <col min="13574" max="13574" width="11" style="798" customWidth="1"/>
    <col min="13575" max="13576" width="14.7109375" style="798" customWidth="1"/>
    <col min="13577" max="13577" width="0" style="798" hidden="1" customWidth="1"/>
    <col min="13578" max="13578" width="12.85546875" style="798" customWidth="1"/>
    <col min="13579" max="13824" width="9.140625" style="798"/>
    <col min="13825" max="13825" width="20.7109375" style="798" customWidth="1"/>
    <col min="13826" max="13826" width="30.5703125" style="798" customWidth="1"/>
    <col min="13827" max="13827" width="11.7109375" style="798" customWidth="1"/>
    <col min="13828" max="13829" width="12.5703125" style="798" customWidth="1"/>
    <col min="13830" max="13830" width="11" style="798" customWidth="1"/>
    <col min="13831" max="13832" width="14.7109375" style="798" customWidth="1"/>
    <col min="13833" max="13833" width="0" style="798" hidden="1" customWidth="1"/>
    <col min="13834" max="13834" width="12.85546875" style="798" customWidth="1"/>
    <col min="13835" max="14080" width="9.140625" style="798"/>
    <col min="14081" max="14081" width="20.7109375" style="798" customWidth="1"/>
    <col min="14082" max="14082" width="30.5703125" style="798" customWidth="1"/>
    <col min="14083" max="14083" width="11.7109375" style="798" customWidth="1"/>
    <col min="14084" max="14085" width="12.5703125" style="798" customWidth="1"/>
    <col min="14086" max="14086" width="11" style="798" customWidth="1"/>
    <col min="14087" max="14088" width="14.7109375" style="798" customWidth="1"/>
    <col min="14089" max="14089" width="0" style="798" hidden="1" customWidth="1"/>
    <col min="14090" max="14090" width="12.85546875" style="798" customWidth="1"/>
    <col min="14091" max="14336" width="9.140625" style="798"/>
    <col min="14337" max="14337" width="20.7109375" style="798" customWidth="1"/>
    <col min="14338" max="14338" width="30.5703125" style="798" customWidth="1"/>
    <col min="14339" max="14339" width="11.7109375" style="798" customWidth="1"/>
    <col min="14340" max="14341" width="12.5703125" style="798" customWidth="1"/>
    <col min="14342" max="14342" width="11" style="798" customWidth="1"/>
    <col min="14343" max="14344" width="14.7109375" style="798" customWidth="1"/>
    <col min="14345" max="14345" width="0" style="798" hidden="1" customWidth="1"/>
    <col min="14346" max="14346" width="12.85546875" style="798" customWidth="1"/>
    <col min="14347" max="14592" width="9.140625" style="798"/>
    <col min="14593" max="14593" width="20.7109375" style="798" customWidth="1"/>
    <col min="14594" max="14594" width="30.5703125" style="798" customWidth="1"/>
    <col min="14595" max="14595" width="11.7109375" style="798" customWidth="1"/>
    <col min="14596" max="14597" width="12.5703125" style="798" customWidth="1"/>
    <col min="14598" max="14598" width="11" style="798" customWidth="1"/>
    <col min="14599" max="14600" width="14.7109375" style="798" customWidth="1"/>
    <col min="14601" max="14601" width="0" style="798" hidden="1" customWidth="1"/>
    <col min="14602" max="14602" width="12.85546875" style="798" customWidth="1"/>
    <col min="14603" max="14848" width="9.140625" style="798"/>
    <col min="14849" max="14849" width="20.7109375" style="798" customWidth="1"/>
    <col min="14850" max="14850" width="30.5703125" style="798" customWidth="1"/>
    <col min="14851" max="14851" width="11.7109375" style="798" customWidth="1"/>
    <col min="14852" max="14853" width="12.5703125" style="798" customWidth="1"/>
    <col min="14854" max="14854" width="11" style="798" customWidth="1"/>
    <col min="14855" max="14856" width="14.7109375" style="798" customWidth="1"/>
    <col min="14857" max="14857" width="0" style="798" hidden="1" customWidth="1"/>
    <col min="14858" max="14858" width="12.85546875" style="798" customWidth="1"/>
    <col min="14859" max="15104" width="9.140625" style="798"/>
    <col min="15105" max="15105" width="20.7109375" style="798" customWidth="1"/>
    <col min="15106" max="15106" width="30.5703125" style="798" customWidth="1"/>
    <col min="15107" max="15107" width="11.7109375" style="798" customWidth="1"/>
    <col min="15108" max="15109" width="12.5703125" style="798" customWidth="1"/>
    <col min="15110" max="15110" width="11" style="798" customWidth="1"/>
    <col min="15111" max="15112" width="14.7109375" style="798" customWidth="1"/>
    <col min="15113" max="15113" width="0" style="798" hidden="1" customWidth="1"/>
    <col min="15114" max="15114" width="12.85546875" style="798" customWidth="1"/>
    <col min="15115" max="15360" width="9.140625" style="798"/>
    <col min="15361" max="15361" width="20.7109375" style="798" customWidth="1"/>
    <col min="15362" max="15362" width="30.5703125" style="798" customWidth="1"/>
    <col min="15363" max="15363" width="11.7109375" style="798" customWidth="1"/>
    <col min="15364" max="15365" width="12.5703125" style="798" customWidth="1"/>
    <col min="15366" max="15366" width="11" style="798" customWidth="1"/>
    <col min="15367" max="15368" width="14.7109375" style="798" customWidth="1"/>
    <col min="15369" max="15369" width="0" style="798" hidden="1" customWidth="1"/>
    <col min="15370" max="15370" width="12.85546875" style="798" customWidth="1"/>
    <col min="15371" max="15616" width="9.140625" style="798"/>
    <col min="15617" max="15617" width="20.7109375" style="798" customWidth="1"/>
    <col min="15618" max="15618" width="30.5703125" style="798" customWidth="1"/>
    <col min="15619" max="15619" width="11.7109375" style="798" customWidth="1"/>
    <col min="15620" max="15621" width="12.5703125" style="798" customWidth="1"/>
    <col min="15622" max="15622" width="11" style="798" customWidth="1"/>
    <col min="15623" max="15624" width="14.7109375" style="798" customWidth="1"/>
    <col min="15625" max="15625" width="0" style="798" hidden="1" customWidth="1"/>
    <col min="15626" max="15626" width="12.85546875" style="798" customWidth="1"/>
    <col min="15627" max="15872" width="9.140625" style="798"/>
    <col min="15873" max="15873" width="20.7109375" style="798" customWidth="1"/>
    <col min="15874" max="15874" width="30.5703125" style="798" customWidth="1"/>
    <col min="15875" max="15875" width="11.7109375" style="798" customWidth="1"/>
    <col min="15876" max="15877" width="12.5703125" style="798" customWidth="1"/>
    <col min="15878" max="15878" width="11" style="798" customWidth="1"/>
    <col min="15879" max="15880" width="14.7109375" style="798" customWidth="1"/>
    <col min="15881" max="15881" width="0" style="798" hidden="1" customWidth="1"/>
    <col min="15882" max="15882" width="12.85546875" style="798" customWidth="1"/>
    <col min="15883" max="16128" width="9.140625" style="798"/>
    <col min="16129" max="16129" width="20.7109375" style="798" customWidth="1"/>
    <col min="16130" max="16130" width="30.5703125" style="798" customWidth="1"/>
    <col min="16131" max="16131" width="11.7109375" style="798" customWidth="1"/>
    <col min="16132" max="16133" width="12.5703125" style="798" customWidth="1"/>
    <col min="16134" max="16134" width="11" style="798" customWidth="1"/>
    <col min="16135" max="16136" width="14.7109375" style="798" customWidth="1"/>
    <col min="16137" max="16137" width="0" style="798" hidden="1" customWidth="1"/>
    <col min="16138" max="16138" width="12.85546875" style="798" customWidth="1"/>
    <col min="16139" max="16384" width="9.140625" style="798"/>
  </cols>
  <sheetData>
    <row r="1" spans="1:11" x14ac:dyDescent="0.2">
      <c r="A1" s="1219" t="s">
        <v>140</v>
      </c>
      <c r="B1" s="1219"/>
      <c r="C1" s="1219"/>
      <c r="D1" s="1219"/>
      <c r="E1" s="1219"/>
      <c r="F1" s="1219"/>
      <c r="G1" s="1219"/>
      <c r="H1" s="1219"/>
      <c r="I1" s="1219"/>
    </row>
    <row r="2" spans="1:11" x14ac:dyDescent="0.2">
      <c r="A2" s="1219" t="s">
        <v>1</v>
      </c>
      <c r="B2" s="1219"/>
      <c r="C2" s="1219"/>
      <c r="D2" s="1219"/>
      <c r="E2" s="1219"/>
      <c r="F2" s="1219"/>
      <c r="G2" s="1219"/>
      <c r="H2" s="1219"/>
      <c r="I2" s="1219"/>
    </row>
    <row r="3" spans="1:11" x14ac:dyDescent="0.2">
      <c r="A3" s="1219" t="str">
        <f>'[2]WM-ZHE'!A3:N3</f>
        <v>Техническая изоляция</v>
      </c>
      <c r="B3" s="1219"/>
      <c r="C3" s="1219"/>
      <c r="D3" s="1219"/>
      <c r="E3" s="1219"/>
      <c r="F3" s="1219"/>
      <c r="G3" s="1219"/>
      <c r="H3" s="1219"/>
      <c r="I3" s="1219"/>
    </row>
    <row r="4" spans="1:11" x14ac:dyDescent="0.2">
      <c r="A4" s="1220">
        <f>'WM-ZHE'!A4:M4</f>
        <v>42370</v>
      </c>
      <c r="B4" s="1219"/>
      <c r="C4" s="1219"/>
      <c r="D4" s="1219"/>
      <c r="E4" s="1219"/>
      <c r="F4" s="1219"/>
      <c r="G4" s="1219"/>
      <c r="H4" s="1219"/>
      <c r="I4" s="1219"/>
    </row>
    <row r="5" spans="1:11" x14ac:dyDescent="0.2">
      <c r="A5" s="1219" t="str">
        <f>'[2]WM-ZHE'!A3:M3</f>
        <v>Техническая изоляция</v>
      </c>
      <c r="B5" s="1219"/>
      <c r="C5" s="1219"/>
      <c r="D5" s="1219"/>
      <c r="E5" s="1219"/>
      <c r="F5" s="1219"/>
      <c r="G5" s="1219"/>
      <c r="H5" s="1219"/>
      <c r="I5" s="1219"/>
    </row>
    <row r="6" spans="1:11" x14ac:dyDescent="0.2">
      <c r="A6" s="1219" t="s">
        <v>141</v>
      </c>
      <c r="B6" s="1219"/>
      <c r="C6" s="1219"/>
      <c r="D6" s="1219"/>
      <c r="E6" s="1219"/>
      <c r="F6" s="1219"/>
      <c r="G6" s="1219"/>
      <c r="H6" s="1219"/>
      <c r="I6" s="1219"/>
    </row>
    <row r="7" spans="1:11" x14ac:dyDescent="0.2">
      <c r="A7" s="799"/>
      <c r="B7" s="799"/>
      <c r="C7" s="799"/>
      <c r="D7" s="799"/>
      <c r="E7" s="799"/>
      <c r="F7" s="799"/>
      <c r="G7" s="799"/>
      <c r="H7" s="799"/>
      <c r="I7" s="799"/>
    </row>
    <row r="8" spans="1:11" ht="13.5" thickBot="1" x14ac:dyDescent="0.25">
      <c r="A8" s="799"/>
      <c r="B8" s="799"/>
      <c r="C8" s="799"/>
      <c r="D8" s="799"/>
      <c r="E8" s="799"/>
      <c r="F8" s="799"/>
      <c r="G8" s="800" t="s">
        <v>183</v>
      </c>
      <c r="H8" s="801">
        <v>0</v>
      </c>
      <c r="I8" s="802"/>
    </row>
    <row r="9" spans="1:11" ht="12.75" customHeight="1" x14ac:dyDescent="0.2">
      <c r="A9" s="1224" t="s">
        <v>3</v>
      </c>
      <c r="B9" s="1225" t="s">
        <v>50</v>
      </c>
      <c r="C9" s="1227" t="s">
        <v>51</v>
      </c>
      <c r="D9" s="1228"/>
      <c r="E9" s="1229"/>
      <c r="F9" s="1225" t="s">
        <v>52</v>
      </c>
      <c r="G9" s="1241" t="s">
        <v>9</v>
      </c>
      <c r="H9" s="1242"/>
      <c r="I9" s="803"/>
    </row>
    <row r="10" spans="1:11" x14ac:dyDescent="0.2">
      <c r="A10" s="1224"/>
      <c r="B10" s="1226"/>
      <c r="C10" s="804" t="s">
        <v>53</v>
      </c>
      <c r="D10" s="804" t="s">
        <v>54</v>
      </c>
      <c r="E10" s="804" t="s">
        <v>12</v>
      </c>
      <c r="F10" s="1230"/>
      <c r="G10" s="805" t="s">
        <v>55</v>
      </c>
      <c r="H10" s="806" t="s">
        <v>56</v>
      </c>
      <c r="I10" s="807" t="s">
        <v>55</v>
      </c>
    </row>
    <row r="11" spans="1:11" x14ac:dyDescent="0.2">
      <c r="A11" s="1243" t="s">
        <v>287</v>
      </c>
      <c r="B11" s="1244"/>
      <c r="C11" s="1244"/>
      <c r="D11" s="1244"/>
      <c r="E11" s="1244"/>
      <c r="F11" s="1244"/>
      <c r="G11" s="1244"/>
      <c r="H11" s="1245"/>
      <c r="I11" s="808"/>
    </row>
    <row r="12" spans="1:11" x14ac:dyDescent="0.2">
      <c r="A12" s="1231" t="s">
        <v>57</v>
      </c>
      <c r="B12" s="1234" t="s">
        <v>288</v>
      </c>
      <c r="C12" s="809">
        <v>50</v>
      </c>
      <c r="D12" s="809">
        <v>100</v>
      </c>
      <c r="E12" s="810" t="s">
        <v>289</v>
      </c>
      <c r="F12" s="811">
        <v>12</v>
      </c>
      <c r="G12" s="813">
        <f>I12*(100%-$H$8)</f>
        <v>682.12</v>
      </c>
      <c r="H12" s="813">
        <f>F12*G12</f>
        <v>8185.4400000000005</v>
      </c>
      <c r="I12" s="812">
        <v>682.12</v>
      </c>
      <c r="K12" s="850"/>
    </row>
    <row r="13" spans="1:11" x14ac:dyDescent="0.2">
      <c r="A13" s="1232"/>
      <c r="B13" s="1234"/>
      <c r="C13" s="814">
        <v>50</v>
      </c>
      <c r="D13" s="814">
        <v>75</v>
      </c>
      <c r="E13" s="815" t="s">
        <v>289</v>
      </c>
      <c r="F13" s="816">
        <v>16</v>
      </c>
      <c r="G13" s="818">
        <f t="shared" ref="G13:G17" si="0">I13*(100%-$H$8)</f>
        <v>521.03</v>
      </c>
      <c r="H13" s="818">
        <f t="shared" ref="H13:H17" si="1">F13*G13</f>
        <v>8336.48</v>
      </c>
      <c r="I13" s="817">
        <v>521.03</v>
      </c>
      <c r="K13" s="850"/>
    </row>
    <row r="14" spans="1:11" x14ac:dyDescent="0.2">
      <c r="A14" s="1233"/>
      <c r="B14" s="1235"/>
      <c r="C14" s="819">
        <v>50</v>
      </c>
      <c r="D14" s="819">
        <v>50</v>
      </c>
      <c r="E14" s="820" t="s">
        <v>289</v>
      </c>
      <c r="F14" s="821">
        <v>24</v>
      </c>
      <c r="G14" s="823">
        <f t="shared" si="0"/>
        <v>354.6</v>
      </c>
      <c r="H14" s="823">
        <f t="shared" si="1"/>
        <v>8510.4000000000015</v>
      </c>
      <c r="I14" s="822">
        <v>354.6</v>
      </c>
      <c r="K14" s="850"/>
    </row>
    <row r="15" spans="1:11" x14ac:dyDescent="0.2">
      <c r="A15" s="1231" t="s">
        <v>58</v>
      </c>
      <c r="B15" s="1226" t="s">
        <v>59</v>
      </c>
      <c r="C15" s="824">
        <v>50</v>
      </c>
      <c r="D15" s="824">
        <v>100</v>
      </c>
      <c r="E15" s="825" t="s">
        <v>290</v>
      </c>
      <c r="F15" s="826">
        <v>12</v>
      </c>
      <c r="G15" s="828">
        <f>I15*(100%-$H$8)</f>
        <v>505.74</v>
      </c>
      <c r="H15" s="828">
        <f t="shared" si="1"/>
        <v>6068.88</v>
      </c>
      <c r="I15" s="827">
        <v>505.74</v>
      </c>
      <c r="K15" s="850"/>
    </row>
    <row r="16" spans="1:11" x14ac:dyDescent="0.2">
      <c r="A16" s="1232"/>
      <c r="B16" s="1226"/>
      <c r="C16" s="829">
        <v>50</v>
      </c>
      <c r="D16" s="829">
        <v>75</v>
      </c>
      <c r="E16" s="830" t="s">
        <v>290</v>
      </c>
      <c r="F16" s="831">
        <v>16</v>
      </c>
      <c r="G16" s="833">
        <f t="shared" si="0"/>
        <v>386.79</v>
      </c>
      <c r="H16" s="833">
        <f t="shared" si="1"/>
        <v>6188.64</v>
      </c>
      <c r="I16" s="832">
        <v>386.79</v>
      </c>
      <c r="K16" s="850"/>
    </row>
    <row r="17" spans="1:11" x14ac:dyDescent="0.2">
      <c r="A17" s="1232"/>
      <c r="B17" s="1236"/>
      <c r="C17" s="834">
        <v>50</v>
      </c>
      <c r="D17" s="834">
        <v>50</v>
      </c>
      <c r="E17" s="835" t="s">
        <v>290</v>
      </c>
      <c r="F17" s="836">
        <v>24</v>
      </c>
      <c r="G17" s="838">
        <f t="shared" si="0"/>
        <v>263.05</v>
      </c>
      <c r="H17" s="838">
        <f t="shared" si="1"/>
        <v>6313.2000000000007</v>
      </c>
      <c r="I17" s="837">
        <v>263.05</v>
      </c>
      <c r="K17" s="850"/>
    </row>
    <row r="18" spans="1:11" x14ac:dyDescent="0.2">
      <c r="A18" s="1237" t="s">
        <v>311</v>
      </c>
      <c r="B18" s="1238"/>
      <c r="C18" s="1238"/>
      <c r="D18" s="1238"/>
      <c r="E18" s="1238"/>
      <c r="F18" s="1238"/>
      <c r="G18" s="1239"/>
      <c r="H18" s="1240"/>
      <c r="I18" s="839"/>
    </row>
    <row r="19" spans="1:11" ht="15" customHeight="1" x14ac:dyDescent="0.2">
      <c r="A19" s="893" t="s">
        <v>291</v>
      </c>
      <c r="B19" s="1221" t="s">
        <v>310</v>
      </c>
      <c r="C19" s="894">
        <v>30</v>
      </c>
      <c r="D19" s="895">
        <v>12</v>
      </c>
      <c r="E19" s="895" t="s">
        <v>292</v>
      </c>
      <c r="F19" s="895">
        <v>8</v>
      </c>
      <c r="G19" s="896">
        <f>I19*(100%-$H$8)</f>
        <v>231</v>
      </c>
      <c r="H19" s="896">
        <f>F19*G19</f>
        <v>1848</v>
      </c>
      <c r="I19" s="882">
        <v>231</v>
      </c>
    </row>
    <row r="20" spans="1:11" x14ac:dyDescent="0.2">
      <c r="A20" s="897" t="s">
        <v>293</v>
      </c>
      <c r="B20" s="1222"/>
      <c r="C20" s="898">
        <v>30</v>
      </c>
      <c r="D20" s="899">
        <v>19</v>
      </c>
      <c r="E20" s="899" t="s">
        <v>292</v>
      </c>
      <c r="F20" s="899">
        <v>5</v>
      </c>
      <c r="G20" s="900">
        <f t="shared" ref="G20:G24" si="2">I20*(100%-$H$8)</f>
        <v>364</v>
      </c>
      <c r="H20" s="900">
        <f t="shared" ref="H20:H24" si="3">F20*G20</f>
        <v>1820</v>
      </c>
      <c r="I20" s="883">
        <v>364</v>
      </c>
    </row>
    <row r="21" spans="1:11" x14ac:dyDescent="0.2">
      <c r="A21" s="897" t="s">
        <v>294</v>
      </c>
      <c r="B21" s="1222"/>
      <c r="C21" s="898">
        <v>30</v>
      </c>
      <c r="D21" s="899">
        <v>25</v>
      </c>
      <c r="E21" s="899" t="s">
        <v>292</v>
      </c>
      <c r="F21" s="899">
        <v>4</v>
      </c>
      <c r="G21" s="900">
        <f t="shared" si="2"/>
        <v>492</v>
      </c>
      <c r="H21" s="900">
        <f t="shared" si="3"/>
        <v>1968</v>
      </c>
      <c r="I21" s="883">
        <v>492</v>
      </c>
    </row>
    <row r="22" spans="1:11" x14ac:dyDescent="0.2">
      <c r="A22" s="897" t="s">
        <v>295</v>
      </c>
      <c r="B22" s="1222"/>
      <c r="C22" s="898">
        <v>30</v>
      </c>
      <c r="D22" s="899">
        <v>12</v>
      </c>
      <c r="E22" s="899" t="s">
        <v>296</v>
      </c>
      <c r="F22" s="899">
        <v>7</v>
      </c>
      <c r="G22" s="900">
        <f t="shared" si="2"/>
        <v>317</v>
      </c>
      <c r="H22" s="900">
        <f t="shared" si="3"/>
        <v>2219</v>
      </c>
      <c r="I22" s="883">
        <v>317</v>
      </c>
    </row>
    <row r="23" spans="1:11" x14ac:dyDescent="0.2">
      <c r="A23" s="897" t="s">
        <v>297</v>
      </c>
      <c r="B23" s="1222"/>
      <c r="C23" s="898">
        <v>30</v>
      </c>
      <c r="D23" s="899">
        <v>19</v>
      </c>
      <c r="E23" s="899" t="s">
        <v>296</v>
      </c>
      <c r="F23" s="899">
        <v>5</v>
      </c>
      <c r="G23" s="900">
        <f t="shared" si="2"/>
        <v>495</v>
      </c>
      <c r="H23" s="900">
        <f t="shared" si="3"/>
        <v>2475</v>
      </c>
      <c r="I23" s="883">
        <v>495</v>
      </c>
    </row>
    <row r="24" spans="1:11" x14ac:dyDescent="0.2">
      <c r="A24" s="901" t="s">
        <v>298</v>
      </c>
      <c r="B24" s="1223"/>
      <c r="C24" s="902">
        <v>30</v>
      </c>
      <c r="D24" s="903">
        <v>25</v>
      </c>
      <c r="E24" s="903" t="s">
        <v>296</v>
      </c>
      <c r="F24" s="903">
        <v>4</v>
      </c>
      <c r="G24" s="904">
        <f t="shared" si="2"/>
        <v>654</v>
      </c>
      <c r="H24" s="904">
        <f t="shared" si="3"/>
        <v>2616</v>
      </c>
      <c r="I24" s="884">
        <v>654</v>
      </c>
    </row>
    <row r="25" spans="1:11" x14ac:dyDescent="0.2">
      <c r="A25" s="1246" t="s">
        <v>299</v>
      </c>
      <c r="B25" s="1247"/>
      <c r="C25" s="1247"/>
      <c r="D25" s="1247"/>
      <c r="E25" s="1247"/>
      <c r="F25" s="1247"/>
      <c r="G25" s="1248"/>
      <c r="H25" s="1249"/>
      <c r="I25" s="839"/>
    </row>
    <row r="26" spans="1:11" ht="31.5" customHeight="1" x14ac:dyDescent="0.2">
      <c r="A26" s="893" t="s">
        <v>300</v>
      </c>
      <c r="B26" s="1221" t="s">
        <v>301</v>
      </c>
      <c r="C26" s="894">
        <v>30</v>
      </c>
      <c r="D26" s="895">
        <v>19</v>
      </c>
      <c r="E26" s="895" t="s">
        <v>302</v>
      </c>
      <c r="F26" s="895">
        <v>5</v>
      </c>
      <c r="G26" s="905">
        <f>I26*(100%-$H$8)</f>
        <v>606</v>
      </c>
      <c r="H26" s="896">
        <f>F26*G26</f>
        <v>3030</v>
      </c>
      <c r="I26" s="882">
        <v>606</v>
      </c>
    </row>
    <row r="27" spans="1:11" ht="31.5" customHeight="1" x14ac:dyDescent="0.2">
      <c r="A27" s="901" t="s">
        <v>303</v>
      </c>
      <c r="B27" s="1223"/>
      <c r="C27" s="902">
        <v>30</v>
      </c>
      <c r="D27" s="903">
        <v>25</v>
      </c>
      <c r="E27" s="903" t="s">
        <v>302</v>
      </c>
      <c r="F27" s="903">
        <v>3</v>
      </c>
      <c r="G27" s="906">
        <f>I27*(100%-$H$8)</f>
        <v>822</v>
      </c>
      <c r="H27" s="907">
        <f>F27*G27</f>
        <v>2466</v>
      </c>
      <c r="I27" s="885">
        <v>822</v>
      </c>
    </row>
    <row r="28" spans="1:11" ht="19.5" customHeight="1" x14ac:dyDescent="0.2">
      <c r="A28" s="841"/>
      <c r="B28" s="842"/>
      <c r="C28" s="843"/>
      <c r="D28" s="843"/>
      <c r="E28" s="843"/>
      <c r="F28" s="843"/>
      <c r="G28" s="844"/>
      <c r="H28" s="840"/>
      <c r="I28" s="840"/>
    </row>
    <row r="29" spans="1:11" x14ac:dyDescent="0.2">
      <c r="A29" s="845" t="s">
        <v>21</v>
      </c>
      <c r="B29" s="845"/>
      <c r="C29" s="845"/>
      <c r="D29" s="845"/>
      <c r="E29" s="845"/>
      <c r="G29" s="845" t="str">
        <f>'[2]WM-ZHE'!K84</f>
        <v>Офис продаж:</v>
      </c>
      <c r="I29" s="845"/>
    </row>
    <row r="30" spans="1:11" x14ac:dyDescent="0.2">
      <c r="A30" s="846" t="s">
        <v>23</v>
      </c>
      <c r="B30" s="847"/>
      <c r="C30" s="847"/>
      <c r="D30" s="847"/>
      <c r="E30" s="847"/>
      <c r="G30" s="846" t="str">
        <f>'[2]WM-ZHE'!K85</f>
        <v>105064, Москва</v>
      </c>
      <c r="I30" s="846"/>
    </row>
    <row r="31" spans="1:11" x14ac:dyDescent="0.2">
      <c r="A31" s="846" t="s">
        <v>25</v>
      </c>
      <c r="B31" s="847"/>
      <c r="C31" s="847"/>
      <c r="D31" s="847"/>
      <c r="E31" s="847"/>
      <c r="G31" s="846" t="str">
        <f>'[2]WM-ZHE'!K86</f>
        <v>Земляной вал, 9</v>
      </c>
      <c r="I31" s="846"/>
    </row>
    <row r="32" spans="1:11" x14ac:dyDescent="0.2">
      <c r="A32" s="1250" t="s">
        <v>60</v>
      </c>
      <c r="B32" s="1250"/>
      <c r="C32" s="1250"/>
      <c r="D32" s="1250"/>
      <c r="E32" s="1250"/>
      <c r="F32" s="1250"/>
      <c r="G32" s="1252" t="str">
        <f>'[2]WM-ZHE'!K87</f>
        <v>Бизнес-центр "СИТИДЕЛ", 10 этаж</v>
      </c>
      <c r="H32" s="1252"/>
      <c r="I32" s="848"/>
    </row>
    <row r="33" spans="1:9" ht="14.25" customHeight="1" x14ac:dyDescent="0.2">
      <c r="A33" s="1251" t="s">
        <v>304</v>
      </c>
      <c r="B33" s="1251"/>
      <c r="C33" s="1251"/>
      <c r="D33" s="1251"/>
      <c r="E33" s="1251"/>
      <c r="F33" s="1251"/>
      <c r="G33" s="846" t="str">
        <f>'[2]WM-ZHE'!K88</f>
        <v>тел.     +7(495) 995-77-55</v>
      </c>
      <c r="I33" s="846"/>
    </row>
    <row r="34" spans="1:9" x14ac:dyDescent="0.2">
      <c r="G34" s="846" t="str">
        <f>'[2]WM-ZHE'!K89</f>
        <v>факс   +7(495) 995 77 75</v>
      </c>
      <c r="I34" s="846"/>
    </row>
    <row r="36" spans="1:9" x14ac:dyDescent="0.2">
      <c r="A36" s="849"/>
    </row>
    <row r="37" spans="1:9" x14ac:dyDescent="0.2">
      <c r="A37" s="849"/>
    </row>
    <row r="38" spans="1:9" x14ac:dyDescent="0.2">
      <c r="A38" s="849"/>
    </row>
    <row r="39" spans="1:9" x14ac:dyDescent="0.2">
      <c r="A39" s="849"/>
    </row>
  </sheetData>
  <mergeCells count="23">
    <mergeCell ref="A25:H25"/>
    <mergeCell ref="B26:B27"/>
    <mergeCell ref="A32:F32"/>
    <mergeCell ref="A33:F33"/>
    <mergeCell ref="G32:H32"/>
    <mergeCell ref="B19:B24"/>
    <mergeCell ref="A9:A10"/>
    <mergeCell ref="B9:B10"/>
    <mergeCell ref="C9:E9"/>
    <mergeCell ref="F9:F10"/>
    <mergeCell ref="A12:A14"/>
    <mergeCell ref="B12:B14"/>
    <mergeCell ref="A15:A17"/>
    <mergeCell ref="B15:B17"/>
    <mergeCell ref="A18:H18"/>
    <mergeCell ref="G9:H9"/>
    <mergeCell ref="A11:H11"/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scale="6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75" zoomScaleNormal="100" zoomScaleSheetLayoutView="75" workbookViewId="0">
      <selection activeCell="D10" sqref="D10:E10"/>
    </sheetView>
  </sheetViews>
  <sheetFormatPr defaultRowHeight="12.75" x14ac:dyDescent="0.2"/>
  <cols>
    <col min="1" max="1" width="29.140625" style="159" customWidth="1"/>
    <col min="2" max="2" width="26.5703125" style="159" customWidth="1"/>
    <col min="3" max="3" width="28.7109375" style="162" customWidth="1"/>
    <col min="4" max="4" width="14.7109375" style="162" customWidth="1"/>
    <col min="5" max="5" width="20.7109375" style="162" customWidth="1"/>
    <col min="6" max="6" width="14.7109375" style="469" hidden="1" customWidth="1"/>
    <col min="7" max="16384" width="9.140625" style="159"/>
  </cols>
  <sheetData>
    <row r="1" spans="1:12" s="22" customFormat="1" ht="15.95" customHeight="1" x14ac:dyDescent="0.2">
      <c r="A1" s="1256" t="s">
        <v>88</v>
      </c>
      <c r="B1" s="1256"/>
      <c r="C1" s="1256"/>
      <c r="D1" s="1256"/>
      <c r="E1" s="1256"/>
      <c r="F1" s="24"/>
    </row>
    <row r="2" spans="1:12" s="22" customFormat="1" ht="15.95" customHeight="1" x14ac:dyDescent="0.2">
      <c r="A2" s="1256" t="s">
        <v>1</v>
      </c>
      <c r="B2" s="1256"/>
      <c r="C2" s="1256"/>
      <c r="D2" s="1256"/>
      <c r="E2" s="1256"/>
      <c r="F2" s="24"/>
    </row>
    <row r="3" spans="1:12" s="22" customFormat="1" ht="15.95" customHeight="1" x14ac:dyDescent="0.2">
      <c r="A3" s="1256" t="str">
        <f>'[1]WM-ZHE'!A3:N3</f>
        <v>Техническая изоляция</v>
      </c>
      <c r="B3" s="1256"/>
      <c r="C3" s="1256"/>
      <c r="D3" s="1256"/>
      <c r="E3" s="1256"/>
      <c r="F3" s="24"/>
      <c r="H3" s="18"/>
    </row>
    <row r="4" spans="1:12" s="22" customFormat="1" ht="15.95" customHeight="1" x14ac:dyDescent="0.2">
      <c r="A4" s="1257">
        <f>'WM-ZHE'!A4:M4</f>
        <v>42370</v>
      </c>
      <c r="B4" s="1256"/>
      <c r="C4" s="1256"/>
      <c r="D4" s="1256"/>
      <c r="E4" s="1256"/>
      <c r="F4" s="24"/>
      <c r="H4" s="25"/>
    </row>
    <row r="5" spans="1:12" s="22" customFormat="1" ht="32.1" customHeight="1" x14ac:dyDescent="0.2">
      <c r="A5" s="1258" t="s">
        <v>309</v>
      </c>
      <c r="B5" s="1258"/>
      <c r="C5" s="1258"/>
      <c r="D5" s="1258"/>
      <c r="E5" s="1258"/>
      <c r="F5" s="437"/>
      <c r="H5" s="25"/>
    </row>
    <row r="6" spans="1:12" ht="15.95" customHeight="1" x14ac:dyDescent="0.2">
      <c r="A6" s="438"/>
      <c r="B6" s="438"/>
      <c r="C6" s="438"/>
      <c r="D6" s="439" t="s">
        <v>183</v>
      </c>
      <c r="E6" s="440">
        <v>0</v>
      </c>
      <c r="F6" s="441"/>
      <c r="H6" s="25"/>
    </row>
    <row r="7" spans="1:12" ht="30" customHeight="1" x14ac:dyDescent="0.2">
      <c r="A7" s="1253" t="s">
        <v>91</v>
      </c>
      <c r="B7" s="1254"/>
      <c r="C7" s="1254"/>
      <c r="D7" s="1254"/>
      <c r="E7" s="1255"/>
      <c r="F7" s="442"/>
      <c r="H7" s="53"/>
      <c r="I7" s="53"/>
      <c r="J7" s="54"/>
      <c r="K7" s="55"/>
      <c r="L7" s="55"/>
    </row>
    <row r="8" spans="1:12" x14ac:dyDescent="0.2">
      <c r="A8" s="443" t="s">
        <v>92</v>
      </c>
      <c r="B8" s="443" t="s">
        <v>93</v>
      </c>
      <c r="C8" s="443" t="s">
        <v>94</v>
      </c>
      <c r="D8" s="1262" t="s">
        <v>95</v>
      </c>
      <c r="E8" s="1263"/>
      <c r="F8" s="444"/>
      <c r="H8" s="34"/>
    </row>
    <row r="9" spans="1:12" ht="18" customHeight="1" x14ac:dyDescent="0.2">
      <c r="A9" s="445" t="s">
        <v>96</v>
      </c>
      <c r="B9" s="446">
        <v>19</v>
      </c>
      <c r="C9" s="446">
        <v>1000</v>
      </c>
      <c r="D9" s="1264">
        <f>(1-$E$6)*F9</f>
        <v>730.31</v>
      </c>
      <c r="E9" s="1265"/>
      <c r="F9" s="447">
        <v>730.31</v>
      </c>
      <c r="G9" s="448"/>
      <c r="H9" s="434"/>
    </row>
    <row r="10" spans="1:12" ht="18" customHeight="1" x14ac:dyDescent="0.2">
      <c r="A10" s="449" t="s">
        <v>97</v>
      </c>
      <c r="B10" s="450">
        <v>25</v>
      </c>
      <c r="C10" s="450">
        <v>1000</v>
      </c>
      <c r="D10" s="1266">
        <f t="shared" ref="D10:D18" si="0">(1-$E$6)*F10</f>
        <v>823.77</v>
      </c>
      <c r="E10" s="1267"/>
      <c r="F10" s="451">
        <v>823.77</v>
      </c>
      <c r="G10" s="448"/>
      <c r="H10" s="434"/>
      <c r="I10" s="448"/>
      <c r="K10" s="452"/>
      <c r="L10" s="448"/>
    </row>
    <row r="11" spans="1:12" ht="18" customHeight="1" x14ac:dyDescent="0.2">
      <c r="A11" s="449" t="s">
        <v>98</v>
      </c>
      <c r="B11" s="450">
        <v>32</v>
      </c>
      <c r="C11" s="450">
        <v>1000</v>
      </c>
      <c r="D11" s="1266">
        <f t="shared" si="0"/>
        <v>887.8</v>
      </c>
      <c r="E11" s="1267"/>
      <c r="F11" s="451">
        <v>887.8</v>
      </c>
      <c r="G11" s="448"/>
      <c r="H11" s="434"/>
    </row>
    <row r="12" spans="1:12" ht="18" customHeight="1" x14ac:dyDescent="0.2">
      <c r="A12" s="449" t="s">
        <v>99</v>
      </c>
      <c r="B12" s="450">
        <v>42</v>
      </c>
      <c r="C12" s="450">
        <v>1000</v>
      </c>
      <c r="D12" s="1266">
        <f t="shared" si="0"/>
        <v>1057.4000000000001</v>
      </c>
      <c r="E12" s="1267"/>
      <c r="F12" s="451">
        <v>1057.4000000000001</v>
      </c>
      <c r="G12" s="448"/>
      <c r="H12" s="434"/>
    </row>
    <row r="13" spans="1:12" ht="18" customHeight="1" x14ac:dyDescent="0.2">
      <c r="A13" s="449" t="s">
        <v>100</v>
      </c>
      <c r="B13" s="450">
        <v>51</v>
      </c>
      <c r="C13" s="450">
        <v>1000</v>
      </c>
      <c r="D13" s="1266">
        <f t="shared" si="0"/>
        <v>1204.5</v>
      </c>
      <c r="E13" s="1267"/>
      <c r="F13" s="451">
        <v>1204.5</v>
      </c>
      <c r="G13" s="448"/>
      <c r="H13" s="434"/>
    </row>
    <row r="14" spans="1:12" ht="18" customHeight="1" x14ac:dyDescent="0.2">
      <c r="A14" s="449" t="s">
        <v>101</v>
      </c>
      <c r="B14" s="450">
        <v>63</v>
      </c>
      <c r="C14" s="450">
        <v>1000</v>
      </c>
      <c r="D14" s="1266">
        <f t="shared" si="0"/>
        <v>1426.01</v>
      </c>
      <c r="E14" s="1267"/>
      <c r="F14" s="451">
        <v>1426.01</v>
      </c>
      <c r="G14" s="448"/>
      <c r="H14" s="434"/>
      <c r="I14" s="448"/>
      <c r="K14" s="452"/>
      <c r="L14" s="448"/>
    </row>
    <row r="15" spans="1:12" ht="18" customHeight="1" x14ac:dyDescent="0.2">
      <c r="A15" s="449" t="s">
        <v>102</v>
      </c>
      <c r="B15" s="450">
        <v>76</v>
      </c>
      <c r="C15" s="450">
        <v>1000</v>
      </c>
      <c r="D15" s="1266">
        <f>(1-$E$6)*F15</f>
        <v>1637.15</v>
      </c>
      <c r="E15" s="1267"/>
      <c r="F15" s="451">
        <v>1637.15</v>
      </c>
      <c r="G15" s="448"/>
      <c r="H15" s="434"/>
    </row>
    <row r="16" spans="1:12" ht="18" customHeight="1" x14ac:dyDescent="0.2">
      <c r="A16" s="449" t="s">
        <v>103</v>
      </c>
      <c r="B16" s="450">
        <v>89</v>
      </c>
      <c r="C16" s="450">
        <v>1000</v>
      </c>
      <c r="D16" s="1266">
        <f t="shared" si="0"/>
        <v>1901.93</v>
      </c>
      <c r="E16" s="1267"/>
      <c r="F16" s="451">
        <v>1901.93</v>
      </c>
      <c r="G16" s="448"/>
      <c r="H16" s="434"/>
    </row>
    <row r="17" spans="1:12" ht="18" customHeight="1" x14ac:dyDescent="0.2">
      <c r="A17" s="449" t="s">
        <v>104</v>
      </c>
      <c r="B17" s="450">
        <v>105</v>
      </c>
      <c r="C17" s="450">
        <v>1000</v>
      </c>
      <c r="D17" s="1266">
        <f t="shared" si="0"/>
        <v>2164.98</v>
      </c>
      <c r="E17" s="1267"/>
      <c r="F17" s="451">
        <v>2164.98</v>
      </c>
      <c r="G17" s="448"/>
      <c r="H17" s="434"/>
      <c r="I17" s="448"/>
      <c r="K17" s="452"/>
      <c r="L17" s="448"/>
    </row>
    <row r="18" spans="1:12" ht="18" customHeight="1" x14ac:dyDescent="0.2">
      <c r="A18" s="453" t="s">
        <v>105</v>
      </c>
      <c r="B18" s="454">
        <v>114</v>
      </c>
      <c r="C18" s="454">
        <v>1000</v>
      </c>
      <c r="D18" s="1268">
        <f t="shared" si="0"/>
        <v>2324.1999999999998</v>
      </c>
      <c r="E18" s="1269"/>
      <c r="F18" s="455">
        <v>2324.1999999999998</v>
      </c>
      <c r="G18" s="448"/>
      <c r="H18" s="434"/>
    </row>
    <row r="19" spans="1:12" ht="22.5" customHeight="1" x14ac:dyDescent="0.2">
      <c r="A19" s="1259" t="s">
        <v>106</v>
      </c>
      <c r="B19" s="1260"/>
      <c r="C19" s="1260"/>
      <c r="D19" s="1260"/>
      <c r="E19" s="1261"/>
      <c r="F19" s="456">
        <v>0</v>
      </c>
      <c r="G19" s="448"/>
      <c r="H19" s="434"/>
    </row>
    <row r="20" spans="1:12" x14ac:dyDescent="0.2">
      <c r="A20" s="443" t="s">
        <v>92</v>
      </c>
      <c r="B20" s="443" t="s">
        <v>107</v>
      </c>
      <c r="C20" s="443" t="s">
        <v>94</v>
      </c>
      <c r="D20" s="1262" t="s">
        <v>95</v>
      </c>
      <c r="E20" s="1263"/>
      <c r="F20" s="457">
        <v>0</v>
      </c>
      <c r="G20" s="448"/>
      <c r="H20" s="434"/>
    </row>
    <row r="21" spans="1:12" ht="18" customHeight="1" x14ac:dyDescent="0.2">
      <c r="A21" s="445" t="s">
        <v>108</v>
      </c>
      <c r="B21" s="446">
        <v>30</v>
      </c>
      <c r="C21" s="446">
        <v>1000</v>
      </c>
      <c r="D21" s="1264">
        <f>(1-$E$6)*F21</f>
        <v>2218.63</v>
      </c>
      <c r="E21" s="1265"/>
      <c r="F21" s="447">
        <v>2218.63</v>
      </c>
      <c r="G21" s="448"/>
      <c r="H21" s="434"/>
    </row>
    <row r="22" spans="1:12" ht="18" customHeight="1" x14ac:dyDescent="0.2">
      <c r="A22" s="449" t="s">
        <v>109</v>
      </c>
      <c r="B22" s="450">
        <v>38</v>
      </c>
      <c r="C22" s="450">
        <v>500</v>
      </c>
      <c r="D22" s="1266">
        <f>(1-$E$6)*F22</f>
        <v>1400.06</v>
      </c>
      <c r="E22" s="1267"/>
      <c r="F22" s="451">
        <v>1400.06</v>
      </c>
      <c r="G22" s="448"/>
      <c r="H22" s="434"/>
      <c r="I22" s="448"/>
      <c r="K22" s="452"/>
      <c r="L22" s="448"/>
    </row>
    <row r="23" spans="1:12" ht="26.25" customHeight="1" x14ac:dyDescent="0.2">
      <c r="A23" s="1259" t="s">
        <v>110</v>
      </c>
      <c r="B23" s="1260"/>
      <c r="C23" s="1260"/>
      <c r="D23" s="1260"/>
      <c r="E23" s="1261"/>
      <c r="F23" s="456">
        <v>0</v>
      </c>
      <c r="G23" s="448"/>
      <c r="H23" s="434"/>
    </row>
    <row r="24" spans="1:12" ht="12" customHeight="1" x14ac:dyDescent="0.2">
      <c r="A24" s="443" t="s">
        <v>92</v>
      </c>
      <c r="B24" s="443" t="s">
        <v>111</v>
      </c>
      <c r="C24" s="443" t="s">
        <v>94</v>
      </c>
      <c r="D24" s="1270" t="s">
        <v>95</v>
      </c>
      <c r="E24" s="1271"/>
      <c r="F24" s="457">
        <v>0</v>
      </c>
      <c r="G24" s="448"/>
      <c r="H24" s="434"/>
    </row>
    <row r="25" spans="1:12" ht="18" customHeight="1" x14ac:dyDescent="0.2">
      <c r="A25" s="445" t="s">
        <v>112</v>
      </c>
      <c r="B25" s="446">
        <v>15</v>
      </c>
      <c r="C25" s="446">
        <v>1000</v>
      </c>
      <c r="D25" s="1264">
        <f t="shared" ref="D25:D35" si="1">(1-$E$6)*F25</f>
        <v>4752.2299999999996</v>
      </c>
      <c r="E25" s="1265"/>
      <c r="F25" s="447">
        <v>4752.2299999999996</v>
      </c>
      <c r="G25" s="448"/>
      <c r="H25" s="434"/>
    </row>
    <row r="26" spans="1:12" ht="18" customHeight="1" x14ac:dyDescent="0.2">
      <c r="A26" s="449" t="s">
        <v>113</v>
      </c>
      <c r="B26" s="450">
        <v>20</v>
      </c>
      <c r="C26" s="450">
        <v>1000</v>
      </c>
      <c r="D26" s="1266">
        <f t="shared" si="1"/>
        <v>4752.2299999999996</v>
      </c>
      <c r="E26" s="1267"/>
      <c r="F26" s="451">
        <v>4752.2299999999996</v>
      </c>
      <c r="G26" s="448"/>
      <c r="H26" s="434"/>
      <c r="I26" s="448"/>
      <c r="K26" s="452"/>
      <c r="L26" s="448"/>
    </row>
    <row r="27" spans="1:12" ht="18" customHeight="1" x14ac:dyDescent="0.2">
      <c r="A27" s="449" t="s">
        <v>114</v>
      </c>
      <c r="B27" s="450">
        <v>25</v>
      </c>
      <c r="C27" s="450">
        <v>1000</v>
      </c>
      <c r="D27" s="1266">
        <f t="shared" si="1"/>
        <v>4805.88</v>
      </c>
      <c r="E27" s="1267"/>
      <c r="F27" s="447">
        <v>4805.88</v>
      </c>
      <c r="G27" s="448"/>
      <c r="H27" s="434"/>
    </row>
    <row r="28" spans="1:12" ht="18" customHeight="1" x14ac:dyDescent="0.2">
      <c r="A28" s="449" t="s">
        <v>115</v>
      </c>
      <c r="B28" s="450">
        <v>30</v>
      </c>
      <c r="C28" s="450">
        <v>1000</v>
      </c>
      <c r="D28" s="1266">
        <f t="shared" si="1"/>
        <v>4963.3599999999997</v>
      </c>
      <c r="E28" s="1267"/>
      <c r="F28" s="451">
        <v>4963.3599999999997</v>
      </c>
      <c r="G28" s="448"/>
      <c r="H28" s="434"/>
      <c r="I28" s="448"/>
      <c r="K28" s="452"/>
      <c r="L28" s="448"/>
    </row>
    <row r="29" spans="1:12" ht="18" customHeight="1" x14ac:dyDescent="0.2">
      <c r="A29" s="449" t="s">
        <v>116</v>
      </c>
      <c r="B29" s="450">
        <v>40</v>
      </c>
      <c r="C29" s="450">
        <v>1000</v>
      </c>
      <c r="D29" s="1266">
        <f t="shared" si="1"/>
        <v>5228.1400000000003</v>
      </c>
      <c r="E29" s="1267"/>
      <c r="F29" s="447">
        <v>5228.1400000000003</v>
      </c>
      <c r="G29" s="448"/>
      <c r="H29" s="434"/>
    </row>
    <row r="30" spans="1:12" ht="18" customHeight="1" x14ac:dyDescent="0.2">
      <c r="A30" s="449" t="s">
        <v>117</v>
      </c>
      <c r="B30" s="450">
        <v>50</v>
      </c>
      <c r="C30" s="450">
        <v>1000</v>
      </c>
      <c r="D30" s="1266">
        <f t="shared" si="1"/>
        <v>5650.41</v>
      </c>
      <c r="E30" s="1267"/>
      <c r="F30" s="451">
        <v>5650.41</v>
      </c>
      <c r="G30" s="448"/>
      <c r="H30" s="434"/>
      <c r="I30" s="448"/>
      <c r="K30" s="452"/>
      <c r="L30" s="448"/>
    </row>
    <row r="31" spans="1:12" ht="18" customHeight="1" x14ac:dyDescent="0.2">
      <c r="A31" s="449" t="s">
        <v>118</v>
      </c>
      <c r="B31" s="450">
        <v>60</v>
      </c>
      <c r="C31" s="450">
        <v>1000</v>
      </c>
      <c r="D31" s="1266">
        <f t="shared" si="1"/>
        <v>6124.59</v>
      </c>
      <c r="E31" s="1267"/>
      <c r="F31" s="447">
        <v>6124.59</v>
      </c>
      <c r="G31" s="448"/>
      <c r="H31" s="434"/>
    </row>
    <row r="32" spans="1:12" ht="18" customHeight="1" x14ac:dyDescent="0.2">
      <c r="A32" s="449" t="s">
        <v>119</v>
      </c>
      <c r="B32" s="450">
        <v>70</v>
      </c>
      <c r="C32" s="450">
        <v>1000</v>
      </c>
      <c r="D32" s="1266">
        <f t="shared" si="1"/>
        <v>6600.51</v>
      </c>
      <c r="E32" s="1267"/>
      <c r="F32" s="451">
        <v>6600.51</v>
      </c>
      <c r="G32" s="448"/>
      <c r="H32" s="434"/>
      <c r="I32" s="448"/>
      <c r="K32" s="452"/>
      <c r="L32" s="448"/>
    </row>
    <row r="33" spans="1:12" ht="18" customHeight="1" x14ac:dyDescent="0.2">
      <c r="A33" s="449" t="s">
        <v>120</v>
      </c>
      <c r="B33" s="450">
        <v>80</v>
      </c>
      <c r="C33" s="450">
        <v>1000</v>
      </c>
      <c r="D33" s="1266">
        <f t="shared" si="1"/>
        <v>7287.56</v>
      </c>
      <c r="E33" s="1267"/>
      <c r="F33" s="447">
        <v>7287.56</v>
      </c>
      <c r="G33" s="448"/>
      <c r="H33" s="434"/>
    </row>
    <row r="34" spans="1:12" ht="18" customHeight="1" x14ac:dyDescent="0.2">
      <c r="A34" s="449" t="s">
        <v>121</v>
      </c>
      <c r="B34" s="450">
        <v>90</v>
      </c>
      <c r="C34" s="450">
        <v>1000</v>
      </c>
      <c r="D34" s="1266">
        <f t="shared" si="1"/>
        <v>7920.96</v>
      </c>
      <c r="E34" s="1267"/>
      <c r="F34" s="451">
        <v>7920.96</v>
      </c>
      <c r="G34" s="448"/>
      <c r="H34" s="434"/>
      <c r="I34" s="448"/>
      <c r="K34" s="452"/>
      <c r="L34" s="448"/>
    </row>
    <row r="35" spans="1:12" ht="18" customHeight="1" x14ac:dyDescent="0.2">
      <c r="A35" s="453" t="s">
        <v>122</v>
      </c>
      <c r="B35" s="454">
        <v>100</v>
      </c>
      <c r="C35" s="454">
        <v>1000</v>
      </c>
      <c r="D35" s="1268">
        <f t="shared" si="1"/>
        <v>8289.57</v>
      </c>
      <c r="E35" s="1269"/>
      <c r="F35" s="447">
        <v>8289.57</v>
      </c>
      <c r="G35" s="448"/>
      <c r="H35" s="434"/>
    </row>
    <row r="36" spans="1:12" ht="42" customHeight="1" x14ac:dyDescent="0.2">
      <c r="A36" s="1259" t="s">
        <v>123</v>
      </c>
      <c r="B36" s="1260"/>
      <c r="C36" s="1260"/>
      <c r="D36" s="1260"/>
      <c r="E36" s="1261"/>
      <c r="F36" s="456">
        <v>0</v>
      </c>
      <c r="G36" s="448"/>
      <c r="H36" s="434"/>
    </row>
    <row r="37" spans="1:12" ht="12" customHeight="1" x14ac:dyDescent="0.2">
      <c r="A37" s="443" t="s">
        <v>92</v>
      </c>
      <c r="B37" s="443" t="s">
        <v>111</v>
      </c>
      <c r="C37" s="443" t="s">
        <v>94</v>
      </c>
      <c r="D37" s="1262" t="s">
        <v>95</v>
      </c>
      <c r="E37" s="1263"/>
      <c r="F37" s="457">
        <v>0</v>
      </c>
      <c r="G37" s="448"/>
      <c r="H37" s="434"/>
    </row>
    <row r="38" spans="1:12" ht="18" customHeight="1" x14ac:dyDescent="0.2">
      <c r="A38" s="445" t="s">
        <v>124</v>
      </c>
      <c r="B38" s="446">
        <v>15</v>
      </c>
      <c r="C38" s="446">
        <v>1000</v>
      </c>
      <c r="D38" s="1264">
        <f t="shared" ref="D38:D48" si="2">(1-$E$6)*F38</f>
        <v>10085.94</v>
      </c>
      <c r="E38" s="1265"/>
      <c r="F38" s="447">
        <v>10085.94</v>
      </c>
      <c r="G38" s="448"/>
      <c r="H38" s="434"/>
    </row>
    <row r="39" spans="1:12" ht="18" customHeight="1" x14ac:dyDescent="0.2">
      <c r="A39" s="449" t="s">
        <v>125</v>
      </c>
      <c r="B39" s="450">
        <v>20</v>
      </c>
      <c r="C39" s="450">
        <v>1000</v>
      </c>
      <c r="D39" s="1266">
        <f t="shared" si="2"/>
        <v>10243.42</v>
      </c>
      <c r="E39" s="1267"/>
      <c r="F39" s="451">
        <v>10243.42</v>
      </c>
      <c r="G39" s="448"/>
      <c r="H39" s="434"/>
      <c r="I39" s="448"/>
      <c r="K39" s="452"/>
      <c r="L39" s="448"/>
    </row>
    <row r="40" spans="1:12" ht="18" customHeight="1" x14ac:dyDescent="0.2">
      <c r="A40" s="449" t="s">
        <v>126</v>
      </c>
      <c r="B40" s="450">
        <v>25</v>
      </c>
      <c r="C40" s="450">
        <v>1000</v>
      </c>
      <c r="D40" s="1266">
        <f>(1-$E$6)*F40</f>
        <v>10297.07</v>
      </c>
      <c r="E40" s="1267"/>
      <c r="F40" s="447">
        <v>10297.07</v>
      </c>
      <c r="G40" s="448"/>
      <c r="H40" s="434"/>
    </row>
    <row r="41" spans="1:12" ht="18" customHeight="1" x14ac:dyDescent="0.2">
      <c r="A41" s="449" t="s">
        <v>127</v>
      </c>
      <c r="B41" s="450">
        <v>30</v>
      </c>
      <c r="C41" s="450">
        <v>1000</v>
      </c>
      <c r="D41" s="1266">
        <f t="shared" si="2"/>
        <v>10402.64</v>
      </c>
      <c r="E41" s="1267"/>
      <c r="F41" s="451">
        <v>10402.64</v>
      </c>
      <c r="G41" s="448"/>
      <c r="H41" s="434"/>
      <c r="I41" s="448"/>
      <c r="K41" s="452"/>
      <c r="L41" s="448"/>
    </row>
    <row r="42" spans="1:12" ht="18" customHeight="1" x14ac:dyDescent="0.2">
      <c r="A42" s="449" t="s">
        <v>128</v>
      </c>
      <c r="B42" s="450">
        <v>40</v>
      </c>
      <c r="C42" s="450">
        <v>1000</v>
      </c>
      <c r="D42" s="1266">
        <f t="shared" si="2"/>
        <v>10613.77</v>
      </c>
      <c r="E42" s="1267"/>
      <c r="F42" s="447">
        <v>10613.77</v>
      </c>
      <c r="G42" s="448"/>
      <c r="H42" s="434"/>
    </row>
    <row r="43" spans="1:12" ht="18" customHeight="1" x14ac:dyDescent="0.2">
      <c r="A43" s="449" t="s">
        <v>129</v>
      </c>
      <c r="B43" s="450">
        <v>50</v>
      </c>
      <c r="C43" s="450">
        <v>1000</v>
      </c>
      <c r="D43" s="1266">
        <f t="shared" si="2"/>
        <v>11036.04</v>
      </c>
      <c r="E43" s="1267"/>
      <c r="F43" s="451">
        <v>11036.04</v>
      </c>
      <c r="G43" s="448"/>
      <c r="H43" s="434"/>
      <c r="I43" s="448"/>
      <c r="K43" s="452"/>
      <c r="L43" s="448"/>
    </row>
    <row r="44" spans="1:12" ht="18" customHeight="1" x14ac:dyDescent="0.2">
      <c r="A44" s="449" t="s">
        <v>130</v>
      </c>
      <c r="B44" s="450">
        <v>60</v>
      </c>
      <c r="C44" s="450">
        <v>1000</v>
      </c>
      <c r="D44" s="1266">
        <f t="shared" si="2"/>
        <v>11510.22</v>
      </c>
      <c r="E44" s="1267"/>
      <c r="F44" s="447">
        <v>11510.22</v>
      </c>
      <c r="G44" s="448"/>
      <c r="H44" s="434"/>
    </row>
    <row r="45" spans="1:12" ht="18" customHeight="1" x14ac:dyDescent="0.2">
      <c r="A45" s="449" t="s">
        <v>131</v>
      </c>
      <c r="B45" s="450">
        <v>70</v>
      </c>
      <c r="C45" s="450">
        <v>1000</v>
      </c>
      <c r="D45" s="1266">
        <f t="shared" si="2"/>
        <v>11986.14</v>
      </c>
      <c r="E45" s="1267"/>
      <c r="F45" s="451">
        <v>11986.14</v>
      </c>
      <c r="G45" s="448"/>
      <c r="H45" s="434"/>
      <c r="I45" s="448"/>
      <c r="K45" s="452"/>
      <c r="L45" s="448"/>
    </row>
    <row r="46" spans="1:12" ht="18" customHeight="1" x14ac:dyDescent="0.2">
      <c r="A46" s="449" t="s">
        <v>132</v>
      </c>
      <c r="B46" s="450">
        <v>80</v>
      </c>
      <c r="C46" s="450">
        <v>1000</v>
      </c>
      <c r="D46" s="1266">
        <f t="shared" si="2"/>
        <v>12673.18</v>
      </c>
      <c r="E46" s="1267"/>
      <c r="F46" s="447">
        <v>12673.18</v>
      </c>
      <c r="G46" s="448"/>
      <c r="H46" s="434"/>
    </row>
    <row r="47" spans="1:12" ht="18" customHeight="1" x14ac:dyDescent="0.2">
      <c r="A47" s="449" t="s">
        <v>133</v>
      </c>
      <c r="B47" s="450">
        <v>90</v>
      </c>
      <c r="C47" s="450">
        <v>1000</v>
      </c>
      <c r="D47" s="1266">
        <f t="shared" si="2"/>
        <v>13201.02</v>
      </c>
      <c r="E47" s="1267"/>
      <c r="F47" s="451">
        <v>13201.02</v>
      </c>
      <c r="G47" s="448"/>
      <c r="H47" s="434"/>
      <c r="I47" s="448"/>
      <c r="K47" s="452"/>
      <c r="L47" s="448"/>
    </row>
    <row r="48" spans="1:12" ht="18" customHeight="1" x14ac:dyDescent="0.2">
      <c r="A48" s="453" t="s">
        <v>134</v>
      </c>
      <c r="B48" s="454">
        <v>100</v>
      </c>
      <c r="C48" s="454">
        <v>1000</v>
      </c>
      <c r="D48" s="1268">
        <f t="shared" si="2"/>
        <v>13623.28</v>
      </c>
      <c r="E48" s="1269"/>
      <c r="F48" s="447">
        <v>13623.28</v>
      </c>
      <c r="G48" s="448"/>
      <c r="H48" s="434"/>
    </row>
    <row r="49" spans="1:7" ht="14.1" customHeight="1" x14ac:dyDescent="0.2">
      <c r="A49" s="458"/>
      <c r="B49" s="459"/>
      <c r="C49" s="459"/>
      <c r="D49" s="459"/>
      <c r="E49" s="459"/>
      <c r="F49" s="460">
        <v>0</v>
      </c>
      <c r="G49" s="448"/>
    </row>
    <row r="50" spans="1:7" ht="14.1" customHeight="1" x14ac:dyDescent="0.2">
      <c r="A50" s="461"/>
      <c r="B50" s="462"/>
      <c r="C50" s="463"/>
      <c r="D50" s="463"/>
      <c r="E50" s="463"/>
      <c r="F50" s="460"/>
    </row>
    <row r="51" spans="1:7" ht="14.1" customHeight="1" x14ac:dyDescent="0.2">
      <c r="A51" s="1274" t="s">
        <v>21</v>
      </c>
      <c r="B51" s="1272"/>
      <c r="C51" s="1272"/>
      <c r="D51" s="464" t="str">
        <f>'[1]WM-ZHE'!K84</f>
        <v>Офис продаж:</v>
      </c>
      <c r="E51" s="465"/>
      <c r="F51" s="466"/>
    </row>
    <row r="52" spans="1:7" ht="14.1" customHeight="1" x14ac:dyDescent="0.2">
      <c r="A52" s="1206" t="s">
        <v>23</v>
      </c>
      <c r="B52" s="1272"/>
      <c r="C52" s="1272"/>
      <c r="D52" s="467" t="str">
        <f>'[1]WM-ZHE'!K85</f>
        <v>105064, Москва</v>
      </c>
      <c r="E52" s="465"/>
      <c r="F52" s="468"/>
    </row>
    <row r="53" spans="1:7" ht="14.1" customHeight="1" x14ac:dyDescent="0.2">
      <c r="A53" s="1206" t="s">
        <v>25</v>
      </c>
      <c r="B53" s="1272"/>
      <c r="C53" s="1272"/>
      <c r="D53" s="467" t="str">
        <f>'[1]WM-ZHE'!K86</f>
        <v>Земляной вал, 9</v>
      </c>
      <c r="E53" s="465"/>
      <c r="F53" s="468"/>
    </row>
    <row r="54" spans="1:7" ht="14.1" customHeight="1" x14ac:dyDescent="0.2">
      <c r="A54" s="1206" t="s">
        <v>135</v>
      </c>
      <c r="B54" s="1272"/>
      <c r="C54" s="1272"/>
      <c r="D54" s="467" t="str">
        <f>'[1]WM-ZHE'!K87</f>
        <v>Бизнес-центр "СИТИДЕЛ", 10 этаж</v>
      </c>
      <c r="E54" s="465"/>
      <c r="F54" s="468"/>
    </row>
    <row r="55" spans="1:7" ht="14.1" customHeight="1" x14ac:dyDescent="0.2">
      <c r="A55" s="1273"/>
      <c r="B55" s="1273"/>
      <c r="C55" s="1273"/>
      <c r="D55" s="467" t="str">
        <f>'[1]WM-ZHE'!K88</f>
        <v>тел.     +7(495) 995-77-55</v>
      </c>
      <c r="E55" s="465"/>
      <c r="F55" s="468"/>
    </row>
    <row r="56" spans="1:7" ht="14.1" customHeight="1" x14ac:dyDescent="0.2">
      <c r="A56" s="1274"/>
      <c r="B56" s="1272"/>
      <c r="C56" s="1272"/>
      <c r="D56" s="467" t="str">
        <f>'[1]WM-ZHE'!K89</f>
        <v>факс   +7(495) 995 77 75</v>
      </c>
      <c r="E56" s="465"/>
      <c r="F56" s="468"/>
    </row>
  </sheetData>
  <sheetProtection formatCells="0" formatColumns="0" formatRows="0"/>
  <mergeCells count="52">
    <mergeCell ref="A52:C52"/>
    <mergeCell ref="A53:C53"/>
    <mergeCell ref="A54:C55"/>
    <mergeCell ref="A56:C56"/>
    <mergeCell ref="D44:E44"/>
    <mergeCell ref="D45:E45"/>
    <mergeCell ref="D46:E46"/>
    <mergeCell ref="D47:E47"/>
    <mergeCell ref="D48:E48"/>
    <mergeCell ref="A51:C51"/>
    <mergeCell ref="D43:E43"/>
    <mergeCell ref="D32:E32"/>
    <mergeCell ref="D33:E33"/>
    <mergeCell ref="D34:E34"/>
    <mergeCell ref="D35:E35"/>
    <mergeCell ref="A36:E36"/>
    <mergeCell ref="D37:E37"/>
    <mergeCell ref="D38:E38"/>
    <mergeCell ref="D39:E39"/>
    <mergeCell ref="D40:E40"/>
    <mergeCell ref="D41:E41"/>
    <mergeCell ref="D42:E42"/>
    <mergeCell ref="D31:E31"/>
    <mergeCell ref="D20:E20"/>
    <mergeCell ref="D21:E21"/>
    <mergeCell ref="D22:E22"/>
    <mergeCell ref="A23:E23"/>
    <mergeCell ref="D24:E24"/>
    <mergeCell ref="D25:E25"/>
    <mergeCell ref="D26:E26"/>
    <mergeCell ref="D27:E27"/>
    <mergeCell ref="D28:E28"/>
    <mergeCell ref="D29:E29"/>
    <mergeCell ref="D30:E30"/>
    <mergeCell ref="A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7:E7"/>
    <mergeCell ref="A1:E1"/>
    <mergeCell ref="A2:E2"/>
    <mergeCell ref="A3:E3"/>
    <mergeCell ref="A4:E4"/>
    <mergeCell ref="A5:E5"/>
  </mergeCells>
  <printOptions horizontalCentered="1" verticalCentered="1"/>
  <pageMargins left="0.19685039370078741" right="0.19685039370078741" top="0.19685039370078741" bottom="0.17" header="0.2" footer="0.18"/>
  <pageSetup paperSize="9" scale="7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zoomScale="75" zoomScaleNormal="100" zoomScaleSheetLayoutView="75" workbookViewId="0">
      <selection activeCell="D44" sqref="D44"/>
    </sheetView>
  </sheetViews>
  <sheetFormatPr defaultRowHeight="18.75" x14ac:dyDescent="0.3"/>
  <cols>
    <col min="1" max="1" width="29.140625" style="159" customWidth="1"/>
    <col min="2" max="2" width="26.5703125" style="159" customWidth="1"/>
    <col min="3" max="3" width="28.7109375" style="162" customWidth="1"/>
    <col min="4" max="4" width="14.7109375" style="162" customWidth="1"/>
    <col min="5" max="5" width="20.7109375" style="162" customWidth="1"/>
    <col min="6" max="6" width="18.7109375" style="159" hidden="1" customWidth="1"/>
    <col min="7" max="7" width="9.140625" style="159" hidden="1" customWidth="1"/>
    <col min="8" max="9" width="9.140625" style="159"/>
    <col min="10" max="10" width="11.42578125" style="159" bestFit="1" customWidth="1"/>
    <col min="11" max="12" width="9.140625" style="159"/>
    <col min="13" max="13" width="12.28515625" style="474" bestFit="1" customWidth="1"/>
    <col min="14" max="15" width="9.140625" style="159"/>
    <col min="16" max="17" width="13.28515625" style="159" bestFit="1" customWidth="1"/>
    <col min="18" max="16384" width="9.140625" style="159"/>
  </cols>
  <sheetData>
    <row r="1" spans="1:13" s="22" customFormat="1" ht="15.95" customHeight="1" x14ac:dyDescent="0.2">
      <c r="A1" s="1256" t="s">
        <v>88</v>
      </c>
      <c r="B1" s="1256"/>
      <c r="C1" s="1256"/>
      <c r="D1" s="1256"/>
      <c r="E1" s="1256"/>
      <c r="M1" s="23"/>
    </row>
    <row r="2" spans="1:13" s="22" customFormat="1" ht="15.95" customHeight="1" x14ac:dyDescent="0.2">
      <c r="A2" s="1256" t="s">
        <v>1</v>
      </c>
      <c r="B2" s="1256"/>
      <c r="C2" s="1256"/>
      <c r="D2" s="1256"/>
      <c r="E2" s="1256"/>
      <c r="M2" s="23"/>
    </row>
    <row r="3" spans="1:13" s="22" customFormat="1" ht="15.95" customHeight="1" x14ac:dyDescent="0.2">
      <c r="A3" s="1256" t="str">
        <f>'[3]WM-ZHE'!A3:N3</f>
        <v>Техническая изоляция</v>
      </c>
      <c r="B3" s="1256"/>
      <c r="C3" s="1256"/>
      <c r="D3" s="1256"/>
      <c r="E3" s="1256"/>
      <c r="I3" s="18"/>
      <c r="M3" s="23"/>
    </row>
    <row r="4" spans="1:13" s="22" customFormat="1" ht="15.95" customHeight="1" x14ac:dyDescent="0.2">
      <c r="A4" s="1257">
        <f>'WM-ZHE'!A4:M4</f>
        <v>42370</v>
      </c>
      <c r="B4" s="1256"/>
      <c r="C4" s="1256"/>
      <c r="D4" s="1256"/>
      <c r="E4" s="1256"/>
      <c r="I4" s="25"/>
      <c r="M4" s="23"/>
    </row>
    <row r="5" spans="1:13" s="22" customFormat="1" ht="32.1" customHeight="1" x14ac:dyDescent="0.2">
      <c r="A5" s="1258" t="s">
        <v>225</v>
      </c>
      <c r="B5" s="1258"/>
      <c r="C5" s="1258"/>
      <c r="D5" s="1258"/>
      <c r="E5" s="1258"/>
      <c r="I5" s="25"/>
      <c r="M5" s="23"/>
    </row>
    <row r="6" spans="1:13" ht="15.95" customHeight="1" x14ac:dyDescent="0.3">
      <c r="A6" s="438"/>
      <c r="B6" s="438"/>
      <c r="C6" s="908"/>
      <c r="D6" s="439" t="s">
        <v>183</v>
      </c>
      <c r="E6" s="440">
        <v>0</v>
      </c>
      <c r="I6" s="25"/>
    </row>
    <row r="7" spans="1:13" ht="30" customHeight="1" x14ac:dyDescent="0.2">
      <c r="A7" s="1283" t="s">
        <v>226</v>
      </c>
      <c r="B7" s="1284"/>
      <c r="C7" s="1284"/>
      <c r="D7" s="1284"/>
      <c r="E7" s="1285"/>
      <c r="I7" s="53"/>
      <c r="J7" s="53"/>
      <c r="K7" s="54"/>
      <c r="L7" s="55"/>
      <c r="M7" s="475"/>
    </row>
    <row r="8" spans="1:13" x14ac:dyDescent="0.3">
      <c r="A8" s="476" t="s">
        <v>92</v>
      </c>
      <c r="B8" s="476" t="s">
        <v>93</v>
      </c>
      <c r="C8" s="476" t="s">
        <v>94</v>
      </c>
      <c r="D8" s="1286" t="s">
        <v>95</v>
      </c>
      <c r="E8" s="1287"/>
      <c r="I8" s="34"/>
    </row>
    <row r="9" spans="1:13" ht="18" customHeight="1" x14ac:dyDescent="0.2">
      <c r="A9" s="970" t="s">
        <v>269</v>
      </c>
      <c r="B9" s="971">
        <v>19</v>
      </c>
      <c r="C9" s="971">
        <v>9000</v>
      </c>
      <c r="D9" s="1264">
        <f>(1-$E$6)*F9</f>
        <v>2880</v>
      </c>
      <c r="E9" s="1265"/>
      <c r="F9" s="889">
        <v>2880</v>
      </c>
      <c r="G9" s="890"/>
      <c r="H9" s="434"/>
      <c r="I9" s="984"/>
      <c r="J9" s="985"/>
      <c r="K9" s="989"/>
      <c r="L9" s="448"/>
      <c r="M9" s="159"/>
    </row>
    <row r="10" spans="1:13" ht="18" customHeight="1" x14ac:dyDescent="0.2">
      <c r="A10" s="970" t="s">
        <v>270</v>
      </c>
      <c r="B10" s="971">
        <v>25</v>
      </c>
      <c r="C10" s="971">
        <v>6000</v>
      </c>
      <c r="D10" s="1266">
        <f t="shared" ref="D10:D18" si="0">(1-$E$6)*F10</f>
        <v>2160</v>
      </c>
      <c r="E10" s="1267"/>
      <c r="F10" s="889">
        <v>2160</v>
      </c>
      <c r="G10" s="890"/>
      <c r="H10" s="434"/>
      <c r="I10" s="984"/>
      <c r="J10" s="985"/>
      <c r="K10" s="986"/>
      <c r="M10" s="159"/>
    </row>
    <row r="11" spans="1:13" ht="18" customHeight="1" x14ac:dyDescent="0.2">
      <c r="A11" s="970" t="s">
        <v>271</v>
      </c>
      <c r="B11" s="971">
        <v>32</v>
      </c>
      <c r="C11" s="971">
        <v>4200</v>
      </c>
      <c r="D11" s="1266">
        <f t="shared" si="0"/>
        <v>1596</v>
      </c>
      <c r="E11" s="1267"/>
      <c r="F11" s="889">
        <v>1596</v>
      </c>
      <c r="G11" s="890"/>
      <c r="H11" s="434"/>
      <c r="I11" s="984"/>
      <c r="J11" s="985"/>
      <c r="K11" s="986"/>
      <c r="M11" s="159"/>
    </row>
    <row r="12" spans="1:13" ht="18" customHeight="1" x14ac:dyDescent="0.2">
      <c r="A12" s="970" t="s">
        <v>272</v>
      </c>
      <c r="B12" s="971">
        <v>42</v>
      </c>
      <c r="C12" s="971">
        <v>2300</v>
      </c>
      <c r="D12" s="1266">
        <f t="shared" si="0"/>
        <v>1127</v>
      </c>
      <c r="E12" s="1267"/>
      <c r="F12" s="889">
        <v>1127</v>
      </c>
      <c r="G12" s="890"/>
      <c r="H12" s="434"/>
      <c r="I12" s="984"/>
      <c r="J12" s="985"/>
      <c r="K12" s="986"/>
      <c r="M12" s="159"/>
    </row>
    <row r="13" spans="1:13" ht="18" customHeight="1" x14ac:dyDescent="0.2">
      <c r="A13" s="970" t="s">
        <v>273</v>
      </c>
      <c r="B13" s="971">
        <v>51</v>
      </c>
      <c r="C13" s="971">
        <v>1800</v>
      </c>
      <c r="D13" s="1266">
        <f t="shared" si="0"/>
        <v>1026</v>
      </c>
      <c r="E13" s="1267"/>
      <c r="F13" s="889">
        <v>1026</v>
      </c>
      <c r="G13" s="890"/>
      <c r="H13" s="434"/>
      <c r="I13" s="984"/>
      <c r="J13" s="985"/>
      <c r="K13" s="989"/>
      <c r="L13" s="448"/>
      <c r="M13" s="159"/>
    </row>
    <row r="14" spans="1:13" ht="18" customHeight="1" x14ac:dyDescent="0.2">
      <c r="A14" s="970" t="s">
        <v>274</v>
      </c>
      <c r="B14" s="971">
        <v>63</v>
      </c>
      <c r="C14" s="971">
        <v>2900</v>
      </c>
      <c r="D14" s="1266">
        <f>(1-$E$6)*F14</f>
        <v>1972.0000000000002</v>
      </c>
      <c r="E14" s="1267"/>
      <c r="F14" s="889">
        <v>1972.0000000000002</v>
      </c>
      <c r="G14" s="890"/>
      <c r="H14" s="434"/>
      <c r="I14" s="984"/>
      <c r="J14" s="985"/>
      <c r="K14" s="986"/>
      <c r="M14" s="159"/>
    </row>
    <row r="15" spans="1:13" ht="18" customHeight="1" x14ac:dyDescent="0.2">
      <c r="A15" s="970" t="s">
        <v>275</v>
      </c>
      <c r="B15" s="971">
        <v>76</v>
      </c>
      <c r="C15" s="971">
        <v>2750</v>
      </c>
      <c r="D15" s="1266">
        <f t="shared" si="0"/>
        <v>2255</v>
      </c>
      <c r="E15" s="1267"/>
      <c r="F15" s="889">
        <v>2255</v>
      </c>
      <c r="G15" s="890"/>
      <c r="H15" s="434"/>
      <c r="I15" s="984"/>
      <c r="J15" s="985"/>
      <c r="K15" s="986"/>
      <c r="M15" s="159"/>
    </row>
    <row r="16" spans="1:13" ht="18" customHeight="1" x14ac:dyDescent="0.2">
      <c r="A16" s="970" t="s">
        <v>276</v>
      </c>
      <c r="B16" s="971">
        <v>89</v>
      </c>
      <c r="C16" s="971">
        <v>2650</v>
      </c>
      <c r="D16" s="1266">
        <f t="shared" si="0"/>
        <v>2570.5</v>
      </c>
      <c r="E16" s="1267"/>
      <c r="F16" s="889">
        <v>2570.5</v>
      </c>
      <c r="G16" s="890"/>
      <c r="H16" s="434"/>
      <c r="I16" s="984"/>
      <c r="J16" s="985"/>
      <c r="K16" s="989"/>
      <c r="L16" s="448"/>
      <c r="M16" s="159"/>
    </row>
    <row r="17" spans="1:13" ht="18" customHeight="1" x14ac:dyDescent="0.2">
      <c r="A17" s="970" t="s">
        <v>277</v>
      </c>
      <c r="B17" s="971">
        <v>105</v>
      </c>
      <c r="C17" s="971">
        <v>2150</v>
      </c>
      <c r="D17" s="1266">
        <f t="shared" si="0"/>
        <v>2236</v>
      </c>
      <c r="E17" s="1267"/>
      <c r="F17" s="889">
        <v>2236</v>
      </c>
      <c r="G17" s="890"/>
      <c r="H17" s="434"/>
      <c r="I17" s="984"/>
      <c r="J17" s="985"/>
      <c r="K17" s="989"/>
      <c r="L17" s="448"/>
      <c r="M17" s="159"/>
    </row>
    <row r="18" spans="1:13" ht="18" customHeight="1" x14ac:dyDescent="0.2">
      <c r="A18" s="970" t="s">
        <v>278</v>
      </c>
      <c r="B18" s="971">
        <v>114</v>
      </c>
      <c r="C18" s="971">
        <v>1900</v>
      </c>
      <c r="D18" s="1268">
        <f t="shared" si="0"/>
        <v>2318</v>
      </c>
      <c r="E18" s="1269"/>
      <c r="F18" s="889">
        <v>2318</v>
      </c>
      <c r="G18" s="890"/>
      <c r="H18" s="434"/>
      <c r="I18" s="984"/>
      <c r="J18" s="985"/>
      <c r="K18" s="986"/>
      <c r="M18" s="159"/>
    </row>
    <row r="19" spans="1:13" ht="42" customHeight="1" x14ac:dyDescent="0.3">
      <c r="A19" s="1283" t="s">
        <v>227</v>
      </c>
      <c r="B19" s="1284"/>
      <c r="C19" s="1284"/>
      <c r="D19" s="1284"/>
      <c r="E19" s="1285"/>
      <c r="F19" s="162"/>
      <c r="G19" s="162"/>
      <c r="H19" s="162"/>
      <c r="I19" s="984"/>
      <c r="J19" s="985"/>
      <c r="K19" s="986"/>
    </row>
    <row r="20" spans="1:13" x14ac:dyDescent="0.3">
      <c r="A20" s="972" t="s">
        <v>92</v>
      </c>
      <c r="B20" s="972" t="s">
        <v>93</v>
      </c>
      <c r="C20" s="972" t="s">
        <v>94</v>
      </c>
      <c r="D20" s="1280" t="s">
        <v>95</v>
      </c>
      <c r="E20" s="1281"/>
      <c r="F20" s="162"/>
      <c r="G20" s="162"/>
      <c r="H20" s="162"/>
      <c r="I20" s="984"/>
      <c r="J20" s="985"/>
      <c r="K20" s="986"/>
    </row>
    <row r="21" spans="1:13" ht="18" customHeight="1" x14ac:dyDescent="0.2">
      <c r="A21" s="970" t="s">
        <v>228</v>
      </c>
      <c r="B21" s="971">
        <v>20</v>
      </c>
      <c r="C21" s="971">
        <v>7500</v>
      </c>
      <c r="D21" s="1266">
        <f>(1-$E$6)*F21</f>
        <v>3225</v>
      </c>
      <c r="E21" s="1267"/>
      <c r="F21" s="889">
        <v>3225</v>
      </c>
      <c r="G21" s="890"/>
      <c r="H21" s="434"/>
      <c r="I21" s="984"/>
      <c r="J21" s="985"/>
      <c r="K21" s="986"/>
      <c r="M21" s="159"/>
    </row>
    <row r="22" spans="1:13" ht="18" customHeight="1" x14ac:dyDescent="0.2">
      <c r="A22" s="970" t="s">
        <v>228</v>
      </c>
      <c r="B22" s="971">
        <v>30</v>
      </c>
      <c r="C22" s="971">
        <v>4600</v>
      </c>
      <c r="D22" s="1266">
        <f>(1-$E$6)*F22</f>
        <v>2024</v>
      </c>
      <c r="E22" s="1267"/>
      <c r="F22" s="889">
        <v>2024</v>
      </c>
      <c r="G22" s="890"/>
      <c r="H22" s="434"/>
      <c r="I22" s="984"/>
      <c r="J22" s="985"/>
      <c r="K22" s="986"/>
      <c r="M22" s="159"/>
    </row>
    <row r="23" spans="1:13" ht="18" customHeight="1" x14ac:dyDescent="0.2">
      <c r="A23" s="970" t="s">
        <v>228</v>
      </c>
      <c r="B23" s="971">
        <v>40</v>
      </c>
      <c r="C23" s="971">
        <v>2500</v>
      </c>
      <c r="D23" s="1266">
        <f t="shared" ref="D23:D28" si="1">(1-$E$6)*F23</f>
        <v>1275</v>
      </c>
      <c r="E23" s="1267"/>
      <c r="F23" s="889">
        <v>1275</v>
      </c>
      <c r="G23" s="890"/>
      <c r="H23" s="434"/>
      <c r="I23" s="984"/>
      <c r="J23" s="985"/>
      <c r="K23" s="986"/>
      <c r="M23" s="159"/>
    </row>
    <row r="24" spans="1:13" ht="18" customHeight="1" x14ac:dyDescent="0.2">
      <c r="A24" s="970" t="s">
        <v>228</v>
      </c>
      <c r="B24" s="971">
        <v>50</v>
      </c>
      <c r="C24" s="971">
        <v>1800</v>
      </c>
      <c r="D24" s="1266">
        <f t="shared" si="1"/>
        <v>1098</v>
      </c>
      <c r="E24" s="1267"/>
      <c r="F24" s="889">
        <v>1098</v>
      </c>
      <c r="G24" s="890"/>
      <c r="H24" s="434"/>
      <c r="I24" s="984"/>
      <c r="J24" s="985"/>
      <c r="K24" s="989"/>
      <c r="L24" s="448"/>
      <c r="M24" s="159"/>
    </row>
    <row r="25" spans="1:13" ht="18" customHeight="1" x14ac:dyDescent="0.2">
      <c r="A25" s="970" t="s">
        <v>228</v>
      </c>
      <c r="B25" s="971">
        <v>60</v>
      </c>
      <c r="C25" s="971">
        <v>1500</v>
      </c>
      <c r="D25" s="1266">
        <f t="shared" si="1"/>
        <v>1035</v>
      </c>
      <c r="E25" s="1267"/>
      <c r="F25" s="889">
        <v>1035</v>
      </c>
      <c r="G25" s="890"/>
      <c r="H25" s="434"/>
      <c r="I25" s="984"/>
      <c r="J25" s="985"/>
      <c r="K25" s="986"/>
      <c r="M25" s="159"/>
    </row>
    <row r="26" spans="1:13" ht="18" customHeight="1" x14ac:dyDescent="0.2">
      <c r="A26" s="970" t="s">
        <v>228</v>
      </c>
      <c r="B26" s="971">
        <v>70</v>
      </c>
      <c r="C26" s="971">
        <v>2800</v>
      </c>
      <c r="D26" s="1266">
        <f t="shared" si="1"/>
        <v>2324</v>
      </c>
      <c r="E26" s="1267"/>
      <c r="F26" s="889">
        <v>2324</v>
      </c>
      <c r="G26" s="890"/>
      <c r="H26" s="434"/>
      <c r="I26" s="984"/>
      <c r="J26" s="985"/>
      <c r="K26" s="986"/>
      <c r="M26" s="159"/>
    </row>
    <row r="27" spans="1:13" ht="18" customHeight="1" x14ac:dyDescent="0.2">
      <c r="A27" s="970" t="s">
        <v>228</v>
      </c>
      <c r="B27" s="971">
        <v>80</v>
      </c>
      <c r="C27" s="971">
        <v>2500</v>
      </c>
      <c r="D27" s="1266">
        <f t="shared" si="1"/>
        <v>2425</v>
      </c>
      <c r="E27" s="1267"/>
      <c r="F27" s="889">
        <v>2425</v>
      </c>
      <c r="G27" s="890"/>
      <c r="H27" s="434"/>
      <c r="I27" s="448"/>
      <c r="J27" s="886"/>
      <c r="K27" s="452"/>
      <c r="L27" s="448"/>
      <c r="M27" s="159"/>
    </row>
    <row r="28" spans="1:13" ht="18" customHeight="1" x14ac:dyDescent="0.2">
      <c r="A28" s="970" t="s">
        <v>228</v>
      </c>
      <c r="B28" s="971">
        <v>90</v>
      </c>
      <c r="C28" s="971">
        <v>2200</v>
      </c>
      <c r="D28" s="1266">
        <f t="shared" si="1"/>
        <v>2464.0000000000005</v>
      </c>
      <c r="E28" s="1267"/>
      <c r="F28" s="889">
        <v>2464.0000000000005</v>
      </c>
      <c r="G28" s="890"/>
      <c r="H28" s="434"/>
      <c r="I28" s="984"/>
      <c r="J28" s="985"/>
      <c r="K28" s="986"/>
      <c r="M28" s="159"/>
    </row>
    <row r="29" spans="1:13" ht="18" customHeight="1" x14ac:dyDescent="0.2">
      <c r="A29" s="970" t="s">
        <v>228</v>
      </c>
      <c r="B29" s="971">
        <v>100</v>
      </c>
      <c r="C29" s="971">
        <v>2200</v>
      </c>
      <c r="D29" s="1266">
        <f>(1-$E$6)*F29</f>
        <v>2596</v>
      </c>
      <c r="E29" s="1267"/>
      <c r="F29" s="889">
        <v>2596</v>
      </c>
      <c r="G29" s="890"/>
      <c r="H29" s="434"/>
      <c r="I29" s="984"/>
      <c r="J29" s="985"/>
      <c r="K29" s="986"/>
      <c r="M29" s="159"/>
    </row>
    <row r="30" spans="1:13" ht="31.5" customHeight="1" x14ac:dyDescent="0.3">
      <c r="A30" s="1277" t="s">
        <v>229</v>
      </c>
      <c r="B30" s="1278"/>
      <c r="C30" s="1278"/>
      <c r="D30" s="1278"/>
      <c r="E30" s="1279"/>
      <c r="F30" s="162"/>
      <c r="G30" s="162"/>
      <c r="H30" s="162"/>
      <c r="I30" s="984"/>
      <c r="J30" s="985"/>
      <c r="K30" s="986"/>
    </row>
    <row r="31" spans="1:13" x14ac:dyDescent="0.3">
      <c r="A31" s="972" t="s">
        <v>92</v>
      </c>
      <c r="B31" s="972" t="s">
        <v>107</v>
      </c>
      <c r="C31" s="972" t="s">
        <v>94</v>
      </c>
      <c r="D31" s="1280" t="s">
        <v>95</v>
      </c>
      <c r="E31" s="1281"/>
      <c r="F31" s="162"/>
      <c r="G31" s="162"/>
      <c r="H31" s="162"/>
      <c r="I31" s="984"/>
      <c r="J31" s="985"/>
      <c r="K31" s="986"/>
    </row>
    <row r="32" spans="1:13" ht="18" customHeight="1" x14ac:dyDescent="0.2">
      <c r="A32" s="970" t="s">
        <v>230</v>
      </c>
      <c r="B32" s="971">
        <v>38</v>
      </c>
      <c r="C32" s="971">
        <v>650</v>
      </c>
      <c r="D32" s="1266">
        <f>(1-$E$6)*F32</f>
        <v>1267.5</v>
      </c>
      <c r="E32" s="1267"/>
      <c r="F32" s="889">
        <v>1267.5</v>
      </c>
      <c r="G32" s="890"/>
      <c r="H32" s="434"/>
      <c r="I32" s="984"/>
      <c r="J32" s="985"/>
      <c r="K32" s="986"/>
      <c r="M32" s="159"/>
    </row>
    <row r="33" spans="1:13" ht="42" customHeight="1" x14ac:dyDescent="0.3">
      <c r="A33" s="1277" t="s">
        <v>231</v>
      </c>
      <c r="B33" s="1278"/>
      <c r="C33" s="1278"/>
      <c r="D33" s="1278"/>
      <c r="E33" s="1279"/>
      <c r="F33" s="162"/>
      <c r="G33" s="162"/>
      <c r="H33" s="162"/>
      <c r="I33" s="984"/>
      <c r="J33" s="985"/>
      <c r="K33" s="986"/>
    </row>
    <row r="34" spans="1:13" x14ac:dyDescent="0.3">
      <c r="A34" s="972" t="s">
        <v>92</v>
      </c>
      <c r="B34" s="972" t="s">
        <v>111</v>
      </c>
      <c r="C34" s="972" t="s">
        <v>94</v>
      </c>
      <c r="D34" s="1280" t="s">
        <v>95</v>
      </c>
      <c r="E34" s="1281"/>
      <c r="F34" s="162"/>
      <c r="G34" s="162"/>
      <c r="H34" s="162"/>
      <c r="I34" s="984"/>
      <c r="J34" s="985"/>
      <c r="K34" s="986"/>
    </row>
    <row r="35" spans="1:13" ht="18" customHeight="1" x14ac:dyDescent="0.2">
      <c r="A35" s="973" t="s">
        <v>232</v>
      </c>
      <c r="B35" s="974">
        <v>25</v>
      </c>
      <c r="C35" s="974">
        <v>1000</v>
      </c>
      <c r="D35" s="1266">
        <f>(1-$E$6)*F35</f>
        <v>3630</v>
      </c>
      <c r="E35" s="1267"/>
      <c r="F35" s="887">
        <v>3630</v>
      </c>
      <c r="G35" s="888"/>
      <c r="H35" s="434"/>
      <c r="I35" s="984"/>
      <c r="J35" s="985"/>
      <c r="K35" s="986"/>
      <c r="M35" s="159"/>
    </row>
    <row r="36" spans="1:13" ht="18" customHeight="1" x14ac:dyDescent="0.2">
      <c r="A36" s="970" t="s">
        <v>233</v>
      </c>
      <c r="B36" s="971">
        <v>30</v>
      </c>
      <c r="C36" s="971">
        <v>1000</v>
      </c>
      <c r="D36" s="1266">
        <f t="shared" ref="D36:D43" si="2">(1-$E$6)*F36</f>
        <v>3810</v>
      </c>
      <c r="E36" s="1267"/>
      <c r="F36" s="889">
        <v>3810</v>
      </c>
      <c r="G36" s="890"/>
      <c r="H36" s="434"/>
      <c r="I36" s="984"/>
      <c r="J36" s="985"/>
      <c r="K36" s="986"/>
      <c r="M36" s="159"/>
    </row>
    <row r="37" spans="1:13" ht="18" customHeight="1" x14ac:dyDescent="0.2">
      <c r="A37" s="970" t="s">
        <v>234</v>
      </c>
      <c r="B37" s="971">
        <v>40</v>
      </c>
      <c r="C37" s="971">
        <v>850</v>
      </c>
      <c r="D37" s="1266">
        <f t="shared" si="2"/>
        <v>3383</v>
      </c>
      <c r="E37" s="1267"/>
      <c r="F37" s="889">
        <v>3383</v>
      </c>
      <c r="G37" s="890"/>
      <c r="H37" s="434"/>
      <c r="I37" s="984"/>
      <c r="J37" s="985"/>
      <c r="K37" s="986"/>
      <c r="M37" s="159"/>
    </row>
    <row r="38" spans="1:13" ht="18" customHeight="1" x14ac:dyDescent="0.2">
      <c r="A38" s="970" t="s">
        <v>235</v>
      </c>
      <c r="B38" s="971">
        <v>59</v>
      </c>
      <c r="C38" s="971">
        <v>750</v>
      </c>
      <c r="D38" s="1266">
        <f t="shared" si="2"/>
        <v>3127.5</v>
      </c>
      <c r="E38" s="1267"/>
      <c r="F38" s="889">
        <v>3127.5</v>
      </c>
      <c r="G38" s="890"/>
      <c r="H38" s="434"/>
      <c r="I38" s="984"/>
      <c r="J38" s="985"/>
      <c r="K38" s="986"/>
      <c r="M38" s="159"/>
    </row>
    <row r="39" spans="1:13" ht="18" customHeight="1" x14ac:dyDescent="0.2">
      <c r="A39" s="970" t="s">
        <v>236</v>
      </c>
      <c r="B39" s="971">
        <v>60</v>
      </c>
      <c r="C39" s="971">
        <v>600</v>
      </c>
      <c r="D39" s="1266">
        <f t="shared" si="2"/>
        <v>2688.0000000000005</v>
      </c>
      <c r="E39" s="1267"/>
      <c r="F39" s="889">
        <v>2688.0000000000005</v>
      </c>
      <c r="G39" s="890"/>
      <c r="H39" s="434"/>
      <c r="I39" s="984"/>
      <c r="J39" s="985"/>
      <c r="K39" s="986"/>
      <c r="M39" s="159"/>
    </row>
    <row r="40" spans="1:13" ht="18" customHeight="1" x14ac:dyDescent="0.2">
      <c r="A40" s="970" t="s">
        <v>237</v>
      </c>
      <c r="B40" s="971">
        <v>70</v>
      </c>
      <c r="C40" s="971">
        <v>500</v>
      </c>
      <c r="D40" s="1266">
        <f>(1-$E$6)*F40</f>
        <v>2335</v>
      </c>
      <c r="E40" s="1267"/>
      <c r="F40" s="889">
        <v>2335</v>
      </c>
      <c r="G40" s="890"/>
      <c r="H40" s="434"/>
      <c r="I40" s="984"/>
      <c r="J40" s="985"/>
      <c r="K40" s="986"/>
      <c r="M40" s="159"/>
    </row>
    <row r="41" spans="1:13" ht="18" customHeight="1" x14ac:dyDescent="0.2">
      <c r="A41" s="970" t="s">
        <v>238</v>
      </c>
      <c r="B41" s="971">
        <v>80</v>
      </c>
      <c r="C41" s="971">
        <v>500</v>
      </c>
      <c r="D41" s="1266">
        <f t="shared" si="2"/>
        <v>2520</v>
      </c>
      <c r="E41" s="1267"/>
      <c r="F41" s="889">
        <v>2520</v>
      </c>
      <c r="G41" s="890"/>
      <c r="H41" s="434"/>
      <c r="I41" s="448"/>
      <c r="J41" s="886"/>
      <c r="M41" s="159"/>
    </row>
    <row r="42" spans="1:13" ht="18" customHeight="1" x14ac:dyDescent="0.2">
      <c r="A42" s="970" t="s">
        <v>239</v>
      </c>
      <c r="B42" s="971">
        <v>90</v>
      </c>
      <c r="C42" s="971">
        <v>400</v>
      </c>
      <c r="D42" s="1266">
        <f>(1-$E$6)*F42</f>
        <v>2148</v>
      </c>
      <c r="E42" s="1267"/>
      <c r="F42" s="889">
        <v>2148</v>
      </c>
      <c r="G42" s="890"/>
      <c r="H42" s="434"/>
      <c r="I42" s="448"/>
      <c r="J42" s="886"/>
      <c r="M42" s="159"/>
    </row>
    <row r="43" spans="1:13" ht="18" customHeight="1" x14ac:dyDescent="0.2">
      <c r="A43" s="975" t="s">
        <v>240</v>
      </c>
      <c r="B43" s="976">
        <v>100</v>
      </c>
      <c r="C43" s="976">
        <v>400</v>
      </c>
      <c r="D43" s="1268">
        <f t="shared" si="2"/>
        <v>2260</v>
      </c>
      <c r="E43" s="1269"/>
      <c r="F43" s="891">
        <v>2260</v>
      </c>
      <c r="G43" s="892"/>
      <c r="H43" s="434"/>
      <c r="I43" s="448"/>
      <c r="J43" s="886"/>
      <c r="M43" s="159"/>
    </row>
    <row r="44" spans="1:13" x14ac:dyDescent="0.3">
      <c r="A44" s="478"/>
      <c r="B44" s="479"/>
      <c r="C44" s="480"/>
      <c r="D44" s="480"/>
      <c r="E44" s="480"/>
      <c r="I44" s="434"/>
    </row>
    <row r="45" spans="1:13" x14ac:dyDescent="0.3">
      <c r="A45" s="1274" t="s">
        <v>21</v>
      </c>
      <c r="B45" s="1275"/>
      <c r="C45" s="1275"/>
      <c r="D45" s="464" t="str">
        <f>'[3]WM-ZHE'!K83</f>
        <v>Офис продаж:</v>
      </c>
      <c r="E45" s="481"/>
      <c r="I45" s="434"/>
      <c r="M45" s="988"/>
    </row>
    <row r="46" spans="1:13" x14ac:dyDescent="0.3">
      <c r="A46" s="1206" t="s">
        <v>23</v>
      </c>
      <c r="B46" s="1275"/>
      <c r="C46" s="1275"/>
      <c r="D46" s="467" t="str">
        <f>'[3]WM-ZHE'!K84</f>
        <v>105064, Москва</v>
      </c>
      <c r="E46" s="481"/>
      <c r="I46" s="434"/>
      <c r="J46" s="448"/>
      <c r="L46" s="452"/>
      <c r="M46" s="477"/>
    </row>
    <row r="47" spans="1:13" x14ac:dyDescent="0.3">
      <c r="A47" s="1206" t="s">
        <v>25</v>
      </c>
      <c r="B47" s="1275"/>
      <c r="C47" s="1275"/>
      <c r="D47" s="467" t="str">
        <f>'[3]WM-ZHE'!K85</f>
        <v>Земляной вал, 9</v>
      </c>
      <c r="E47" s="481"/>
      <c r="I47" s="434"/>
    </row>
    <row r="48" spans="1:13" ht="30.75" customHeight="1" x14ac:dyDescent="0.3">
      <c r="A48" s="1206" t="s">
        <v>135</v>
      </c>
      <c r="B48" s="1275"/>
      <c r="C48" s="1275"/>
      <c r="D48" s="1282" t="str">
        <f>'[3]WM-ZHE'!K86</f>
        <v>Бизнес-центр "СИТИДЕЛ", 10 этаж</v>
      </c>
      <c r="E48" s="1282"/>
      <c r="I48" s="434"/>
      <c r="J48" s="448"/>
      <c r="L48" s="452"/>
      <c r="M48" s="477"/>
    </row>
    <row r="49" spans="1:5" x14ac:dyDescent="0.3">
      <c r="A49" s="1276"/>
      <c r="B49" s="1276"/>
      <c r="C49" s="1276"/>
      <c r="D49" s="467" t="str">
        <f>'[3]WM-ZHE'!K87</f>
        <v>тел.     +7(495) 995-77-55</v>
      </c>
      <c r="E49" s="481"/>
    </row>
    <row r="50" spans="1:5" x14ac:dyDescent="0.3">
      <c r="A50" s="1274"/>
      <c r="B50" s="1275"/>
      <c r="C50" s="1275"/>
      <c r="D50" s="467" t="str">
        <f>'[3]WM-ZHE'!K88</f>
        <v>факс   +7(495) 995 77 75</v>
      </c>
      <c r="E50" s="481"/>
    </row>
  </sheetData>
  <mergeCells count="48">
    <mergeCell ref="A7:E7"/>
    <mergeCell ref="A1:E1"/>
    <mergeCell ref="A2:E2"/>
    <mergeCell ref="A3:E3"/>
    <mergeCell ref="A4:E4"/>
    <mergeCell ref="A5:E5"/>
    <mergeCell ref="A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45:C45"/>
    <mergeCell ref="A46:C46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0:E30"/>
    <mergeCell ref="A47:C47"/>
    <mergeCell ref="A48:C49"/>
    <mergeCell ref="A50:C50"/>
    <mergeCell ref="D43:E43"/>
    <mergeCell ref="D32:E32"/>
    <mergeCell ref="A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8:E48"/>
  </mergeCells>
  <printOptions horizontalCentered="1"/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20</vt:i4>
      </vt:variant>
    </vt:vector>
  </HeadingPairs>
  <TitlesOfParts>
    <vt:vector size="41" baseType="lpstr">
      <vt:lpstr>WM-ZHE</vt:lpstr>
      <vt:lpstr>TM_Slabs</vt:lpstr>
      <vt:lpstr>Lamella Mat</vt:lpstr>
      <vt:lpstr>PS100_ZHE_TRK_non alufaced</vt:lpstr>
      <vt:lpstr>PS100_ZHE_TRK_alufaced</vt:lpstr>
      <vt:lpstr>PS150_ZHE_TRK_non alufaced</vt:lpstr>
      <vt:lpstr>TAPES</vt:lpstr>
      <vt:lpstr>PINS&amp;WASHERS</vt:lpstr>
      <vt:lpstr>PINS&amp;WASHERS_2</vt:lpstr>
      <vt:lpstr>RockFire_FTB</vt:lpstr>
      <vt:lpstr>RockFire_Conlit PS 150</vt:lpstr>
      <vt:lpstr>RockFire_Conlit</vt:lpstr>
      <vt:lpstr>PS-NL CAR</vt:lpstr>
      <vt:lpstr>PS-NL in foil</vt:lpstr>
      <vt:lpstr>PS-NL-ALU</vt:lpstr>
      <vt:lpstr>PACK.LIST PS-NL CAR</vt:lpstr>
      <vt:lpstr>PACK.LIST PS-NL ALU</vt:lpstr>
      <vt:lpstr>PACK.LIST PS-NL in foil</vt:lpstr>
      <vt:lpstr>Лист1</vt:lpstr>
      <vt:lpstr>Лист2</vt:lpstr>
      <vt:lpstr>Лист3</vt:lpstr>
      <vt:lpstr>'PACK.LIST PS-NL in foil'!Заголовки_для_печати</vt:lpstr>
      <vt:lpstr>'PS-NL in foil'!Заголовки_для_печати</vt:lpstr>
      <vt:lpstr>'Lamella Mat'!Область_печати</vt:lpstr>
      <vt:lpstr>'PACK.LIST PS-NL ALU'!Область_печати</vt:lpstr>
      <vt:lpstr>'PACK.LIST PS-NL CAR'!Область_печати</vt:lpstr>
      <vt:lpstr>'PACK.LIST PS-NL in foil'!Область_печати</vt:lpstr>
      <vt:lpstr>'PINS&amp;WASHERS'!Область_печати</vt:lpstr>
      <vt:lpstr>'PINS&amp;WASHERS_2'!Область_печати</vt:lpstr>
      <vt:lpstr>PS100_ZHE_TRK_alufaced!Область_печати</vt:lpstr>
      <vt:lpstr>'PS100_ZHE_TRK_non alufaced'!Область_печати</vt:lpstr>
      <vt:lpstr>'PS150_ZHE_TRK_non alufaced'!Область_печати</vt:lpstr>
      <vt:lpstr>'PS-NL CAR'!Область_печати</vt:lpstr>
      <vt:lpstr>'PS-NL in foil'!Область_печати</vt:lpstr>
      <vt:lpstr>'PS-NL-ALU'!Область_печати</vt:lpstr>
      <vt:lpstr>RockFire_Conlit!Область_печати</vt:lpstr>
      <vt:lpstr>'RockFire_Conlit PS 150'!Область_печати</vt:lpstr>
      <vt:lpstr>RockFire_FTB!Область_печати</vt:lpstr>
      <vt:lpstr>TAPES!Область_печати</vt:lpstr>
      <vt:lpstr>TM_Slabs!Область_печати</vt:lpstr>
      <vt:lpstr>'WM-ZHE'!Область_печати</vt:lpstr>
    </vt:vector>
  </TitlesOfParts>
  <Company>Rockwool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avv</dc:creator>
  <cp:lastModifiedBy>Natalya Belova (RW-RUS/G)</cp:lastModifiedBy>
  <cp:lastPrinted>2015-08-10T09:14:50Z</cp:lastPrinted>
  <dcterms:created xsi:type="dcterms:W3CDTF">2009-04-12T18:44:18Z</dcterms:created>
  <dcterms:modified xsi:type="dcterms:W3CDTF">2015-12-24T11:25:59Z</dcterms:modified>
</cp:coreProperties>
</file>